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NU_COURSES\current\cs240\lesson_materials\"/>
    </mc:Choice>
  </mc:AlternateContent>
  <bookViews>
    <workbookView xWindow="0" yWindow="0" windowWidth="22980" windowHeight="8328" tabRatio="814"/>
  </bookViews>
  <sheets>
    <sheet name="CATA" sheetId="1" r:id="rId1"/>
    <sheet name="FIELDS &amp; TABLES" sheetId="2" r:id="rId2"/>
    <sheet name="DIAGRAMS" sheetId="3" r:id="rId3"/>
    <sheet name="CROWS-FOOT DIAGRAMS" sheetId="15" r:id="rId4"/>
    <sheet name="PATIENT (formulas)" sheetId="4" r:id="rId5"/>
    <sheet name="PATIENT" sheetId="12" r:id="rId6"/>
    <sheet name="STAFF (formulas)" sheetId="5" r:id="rId7"/>
    <sheet name="STAFF" sheetId="13" r:id="rId8"/>
    <sheet name="EQUIPMENT" sheetId="6" r:id="rId9"/>
    <sheet name="LOCATION" sheetId="7" r:id="rId10"/>
    <sheet name="MEDICINES" sheetId="8" r:id="rId11"/>
    <sheet name="DISEASES" sheetId="14" r:id="rId12"/>
    <sheet name="SUPPLIERS" sheetId="9" r:id="rId13"/>
  </sheets>
  <calcPr calcId="162913"/>
</workbook>
</file>

<file path=xl/calcChain.xml><?xml version="1.0" encoding="utf-8"?>
<calcChain xmlns="http://schemas.openxmlformats.org/spreadsheetml/2006/main">
  <c r="A160" i="14" l="1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2" i="14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8"/>
  <c r="A53" i="6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" i="5"/>
  <c r="J27" i="5"/>
  <c r="F27" i="5"/>
  <c r="G27" i="5" s="1"/>
  <c r="K27" i="5" s="1"/>
  <c r="O27" i="5" s="1"/>
  <c r="D27" i="5"/>
  <c r="J26" i="5"/>
  <c r="F26" i="5"/>
  <c r="G26" i="5" s="1"/>
  <c r="D26" i="5"/>
  <c r="J25" i="5"/>
  <c r="F25" i="5"/>
  <c r="H25" i="5" s="1"/>
  <c r="D25" i="5"/>
  <c r="J24" i="5"/>
  <c r="F24" i="5"/>
  <c r="G24" i="5" s="1"/>
  <c r="D24" i="5"/>
  <c r="J23" i="5"/>
  <c r="F23" i="5"/>
  <c r="H23" i="5" s="1"/>
  <c r="D23" i="5"/>
  <c r="J22" i="5"/>
  <c r="F22" i="5"/>
  <c r="G22" i="5" s="1"/>
  <c r="D22" i="5"/>
  <c r="J21" i="5"/>
  <c r="F21" i="5"/>
  <c r="H21" i="5" s="1"/>
  <c r="D21" i="5"/>
  <c r="J20" i="5"/>
  <c r="F20" i="5"/>
  <c r="G20" i="5" s="1"/>
  <c r="D20" i="5"/>
  <c r="J19" i="5"/>
  <c r="F19" i="5"/>
  <c r="H19" i="5" s="1"/>
  <c r="D19" i="5"/>
  <c r="J18" i="5"/>
  <c r="F18" i="5"/>
  <c r="G18" i="5" s="1"/>
  <c r="D18" i="5"/>
  <c r="J17" i="5"/>
  <c r="F17" i="5"/>
  <c r="H17" i="5" s="1"/>
  <c r="D17" i="5"/>
  <c r="J16" i="5"/>
  <c r="F16" i="5"/>
  <c r="G16" i="5" s="1"/>
  <c r="D16" i="5"/>
  <c r="J15" i="5"/>
  <c r="F15" i="5"/>
  <c r="H15" i="5" s="1"/>
  <c r="D15" i="5"/>
  <c r="J14" i="5"/>
  <c r="F14" i="5"/>
  <c r="H14" i="5" s="1"/>
  <c r="D14" i="5"/>
  <c r="J13" i="5"/>
  <c r="F13" i="5"/>
  <c r="H13" i="5" s="1"/>
  <c r="D13" i="5"/>
  <c r="J12" i="5"/>
  <c r="F12" i="5"/>
  <c r="G12" i="5" s="1"/>
  <c r="D12" i="5"/>
  <c r="J11" i="5"/>
  <c r="F11" i="5"/>
  <c r="G11" i="5" s="1"/>
  <c r="K11" i="5" s="1"/>
  <c r="O11" i="5" s="1"/>
  <c r="D11" i="5"/>
  <c r="J10" i="5"/>
  <c r="F10" i="5"/>
  <c r="H10" i="5" s="1"/>
  <c r="D10" i="5"/>
  <c r="J9" i="5"/>
  <c r="F9" i="5"/>
  <c r="H9" i="5" s="1"/>
  <c r="D9" i="5"/>
  <c r="J8" i="5"/>
  <c r="F8" i="5"/>
  <c r="G8" i="5" s="1"/>
  <c r="D8" i="5"/>
  <c r="J7" i="5"/>
  <c r="F7" i="5"/>
  <c r="G7" i="5" s="1"/>
  <c r="K7" i="5" s="1"/>
  <c r="O7" i="5" s="1"/>
  <c r="D7" i="5"/>
  <c r="J6" i="5"/>
  <c r="F6" i="5"/>
  <c r="H6" i="5" s="1"/>
  <c r="D6" i="5"/>
  <c r="J5" i="5"/>
  <c r="F5" i="5"/>
  <c r="H5" i="5" s="1"/>
  <c r="D5" i="5"/>
  <c r="J4" i="5"/>
  <c r="F4" i="5"/>
  <c r="G4" i="5" s="1"/>
  <c r="D4" i="5"/>
  <c r="J3" i="5"/>
  <c r="F3" i="5"/>
  <c r="G3" i="5" s="1"/>
  <c r="K3" i="5" s="1"/>
  <c r="O3" i="5" s="1"/>
  <c r="D3" i="5"/>
  <c r="J2" i="5"/>
  <c r="F2" i="5"/>
  <c r="G2" i="5" s="1"/>
  <c r="D2" i="5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" i="4"/>
  <c r="N27" i="5" l="1"/>
  <c r="M2" i="5"/>
  <c r="M6" i="5"/>
  <c r="M26" i="5"/>
  <c r="N3" i="5"/>
  <c r="N7" i="5"/>
  <c r="N11" i="5"/>
  <c r="N15" i="5"/>
  <c r="N19" i="5"/>
  <c r="N23" i="5"/>
  <c r="M23" i="5"/>
  <c r="N10" i="5"/>
  <c r="N14" i="5"/>
  <c r="N18" i="5"/>
  <c r="N22" i="5"/>
  <c r="M3" i="5"/>
  <c r="M7" i="5"/>
  <c r="M11" i="5"/>
  <c r="M15" i="5"/>
  <c r="M19" i="5"/>
  <c r="M27" i="5"/>
  <c r="N5" i="5"/>
  <c r="N17" i="5"/>
  <c r="N21" i="5"/>
  <c r="M4" i="5"/>
  <c r="M8" i="5"/>
  <c r="M12" i="5"/>
  <c r="M16" i="5"/>
  <c r="M20" i="5"/>
  <c r="M24" i="5"/>
  <c r="N26" i="5"/>
  <c r="M9" i="5"/>
  <c r="M13" i="5"/>
  <c r="M25" i="5"/>
  <c r="N25" i="5"/>
  <c r="N2" i="5"/>
  <c r="N6" i="5"/>
  <c r="N24" i="5"/>
  <c r="M5" i="5"/>
  <c r="N9" i="5"/>
  <c r="M10" i="5"/>
  <c r="M14" i="5"/>
  <c r="M18" i="5"/>
  <c r="M22" i="5"/>
  <c r="N13" i="5"/>
  <c r="M21" i="5"/>
  <c r="N8" i="5"/>
  <c r="N20" i="5"/>
  <c r="N16" i="5"/>
  <c r="M17" i="5"/>
  <c r="N4" i="5"/>
  <c r="N12" i="5"/>
  <c r="G23" i="5"/>
  <c r="K23" i="5" s="1"/>
  <c r="O23" i="5" s="1"/>
  <c r="H7" i="5"/>
  <c r="H24" i="5"/>
  <c r="H12" i="5"/>
  <c r="H11" i="5"/>
  <c r="H8" i="5"/>
  <c r="H27" i="5"/>
  <c r="G19" i="5"/>
  <c r="K19" i="5" s="1"/>
  <c r="O19" i="5" s="1"/>
  <c r="H20" i="5"/>
  <c r="H3" i="5"/>
  <c r="G15" i="5"/>
  <c r="K15" i="5" s="1"/>
  <c r="O15" i="5" s="1"/>
  <c r="H16" i="5"/>
  <c r="H4" i="5"/>
  <c r="L4" i="5"/>
  <c r="K4" i="5"/>
  <c r="O4" i="5" s="1"/>
  <c r="L20" i="5"/>
  <c r="K20" i="5"/>
  <c r="O20" i="5" s="1"/>
  <c r="L26" i="5"/>
  <c r="K26" i="5"/>
  <c r="O26" i="5" s="1"/>
  <c r="L16" i="5"/>
  <c r="K16" i="5"/>
  <c r="O16" i="5" s="1"/>
  <c r="L22" i="5"/>
  <c r="K22" i="5"/>
  <c r="O22" i="5" s="1"/>
  <c r="L2" i="5"/>
  <c r="K2" i="5"/>
  <c r="O2" i="5" s="1"/>
  <c r="L12" i="5"/>
  <c r="K12" i="5"/>
  <c r="O12" i="5" s="1"/>
  <c r="L18" i="5"/>
  <c r="K18" i="5"/>
  <c r="O18" i="5" s="1"/>
  <c r="L8" i="5"/>
  <c r="K8" i="5"/>
  <c r="O8" i="5" s="1"/>
  <c r="L24" i="5"/>
  <c r="K24" i="5"/>
  <c r="O24" i="5" s="1"/>
  <c r="L3" i="5"/>
  <c r="L11" i="5"/>
  <c r="L27" i="5"/>
  <c r="G6" i="5"/>
  <c r="G10" i="5"/>
  <c r="G14" i="5"/>
  <c r="H2" i="5"/>
  <c r="G13" i="5"/>
  <c r="G17" i="5"/>
  <c r="H18" i="5"/>
  <c r="G21" i="5"/>
  <c r="H22" i="5"/>
  <c r="G25" i="5"/>
  <c r="H26" i="5"/>
  <c r="L7" i="5"/>
  <c r="L23" i="5"/>
  <c r="G5" i="5"/>
  <c r="G9" i="5"/>
  <c r="N2" i="4"/>
  <c r="L19" i="5" l="1"/>
  <c r="L15" i="5"/>
  <c r="L9" i="5"/>
  <c r="K9" i="5"/>
  <c r="O9" i="5" s="1"/>
  <c r="K21" i="5"/>
  <c r="O21" i="5" s="1"/>
  <c r="L21" i="5"/>
  <c r="L5" i="5"/>
  <c r="K5" i="5"/>
  <c r="O5" i="5" s="1"/>
  <c r="L14" i="5"/>
  <c r="K14" i="5"/>
  <c r="O14" i="5" s="1"/>
  <c r="K25" i="5"/>
  <c r="O25" i="5" s="1"/>
  <c r="L25" i="5"/>
  <c r="K17" i="5"/>
  <c r="O17" i="5" s="1"/>
  <c r="L17" i="5"/>
  <c r="K10" i="5"/>
  <c r="O10" i="5" s="1"/>
  <c r="L10" i="5"/>
  <c r="L13" i="5"/>
  <c r="K13" i="5"/>
  <c r="O13" i="5" s="1"/>
  <c r="K6" i="5"/>
  <c r="O6" i="5" s="1"/>
  <c r="L6" i="5"/>
  <c r="N27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G19" i="4"/>
  <c r="K19" i="4" s="1"/>
  <c r="O19" i="4" s="1"/>
  <c r="G10" i="4"/>
  <c r="L10" i="4" s="1"/>
  <c r="G5" i="4"/>
  <c r="L5" i="4" s="1"/>
  <c r="G20" i="4"/>
  <c r="K20" i="4" s="1"/>
  <c r="O20" i="4" s="1"/>
  <c r="G26" i="4"/>
  <c r="L26" i="4" s="1"/>
  <c r="G25" i="4"/>
  <c r="L25" i="4" s="1"/>
  <c r="G15" i="4"/>
  <c r="K15" i="4" s="1"/>
  <c r="O15" i="4" s="1"/>
  <c r="G2" i="4"/>
  <c r="L2" i="4" s="1"/>
  <c r="G16" i="4"/>
  <c r="K16" i="4" s="1"/>
  <c r="O16" i="4" s="1"/>
  <c r="G11" i="4"/>
  <c r="K11" i="4" s="1"/>
  <c r="O11" i="4" s="1"/>
  <c r="G8" i="4"/>
  <c r="K8" i="4" s="1"/>
  <c r="O8" i="4" s="1"/>
  <c r="G18" i="4"/>
  <c r="L18" i="4" s="1"/>
  <c r="G6" i="4"/>
  <c r="L6" i="4" s="1"/>
  <c r="G24" i="4"/>
  <c r="K24" i="4" s="1"/>
  <c r="O24" i="4" s="1"/>
  <c r="G22" i="4"/>
  <c r="L22" i="4" s="1"/>
  <c r="G12" i="4"/>
  <c r="K12" i="4" s="1"/>
  <c r="O12" i="4" s="1"/>
  <c r="G9" i="4"/>
  <c r="L9" i="4" s="1"/>
  <c r="G27" i="4"/>
  <c r="K27" i="4" s="1"/>
  <c r="O27" i="4" s="1"/>
  <c r="G17" i="4"/>
  <c r="L17" i="4" s="1"/>
  <c r="G13" i="4"/>
  <c r="L13" i="4" s="1"/>
  <c r="G4" i="4"/>
  <c r="K4" i="4" s="1"/>
  <c r="O4" i="4" s="1"/>
  <c r="G23" i="4"/>
  <c r="K23" i="4" s="1"/>
  <c r="O23" i="4" s="1"/>
  <c r="G7" i="4"/>
  <c r="K7" i="4" s="1"/>
  <c r="O7" i="4" s="1"/>
  <c r="G21" i="4"/>
  <c r="L21" i="4" s="1"/>
  <c r="G3" i="4"/>
  <c r="K3" i="4" s="1"/>
  <c r="O3" i="4" s="1"/>
  <c r="G14" i="4"/>
  <c r="L14" i="4" s="1"/>
  <c r="H19" i="4"/>
  <c r="H10" i="4"/>
  <c r="H5" i="4"/>
  <c r="H20" i="4"/>
  <c r="H26" i="4"/>
  <c r="H25" i="4"/>
  <c r="H15" i="4"/>
  <c r="H2" i="4"/>
  <c r="H16" i="4"/>
  <c r="H11" i="4"/>
  <c r="H8" i="4"/>
  <c r="H18" i="4"/>
  <c r="H6" i="4"/>
  <c r="H24" i="4"/>
  <c r="H22" i="4"/>
  <c r="H12" i="4"/>
  <c r="H9" i="4"/>
  <c r="H27" i="4"/>
  <c r="H17" i="4"/>
  <c r="H13" i="4"/>
  <c r="H4" i="4"/>
  <c r="H23" i="4"/>
  <c r="H7" i="4"/>
  <c r="H21" i="4"/>
  <c r="H3" i="4"/>
  <c r="H14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" i="4"/>
  <c r="L3" i="4" l="1"/>
  <c r="K9" i="4"/>
  <c r="O9" i="4" s="1"/>
  <c r="K13" i="4"/>
  <c r="O13" i="4" s="1"/>
  <c r="L27" i="4"/>
  <c r="L11" i="4"/>
  <c r="K21" i="4"/>
  <c r="O21" i="4" s="1"/>
  <c r="L19" i="4"/>
  <c r="K25" i="4"/>
  <c r="O25" i="4" s="1"/>
  <c r="L23" i="4"/>
  <c r="K17" i="4"/>
  <c r="O17" i="4" s="1"/>
  <c r="K2" i="4"/>
  <c r="O2" i="4" s="1"/>
  <c r="K6" i="4"/>
  <c r="O6" i="4" s="1"/>
  <c r="K10" i="4"/>
  <c r="O10" i="4" s="1"/>
  <c r="K14" i="4"/>
  <c r="O14" i="4" s="1"/>
  <c r="K18" i="4"/>
  <c r="O18" i="4" s="1"/>
  <c r="K22" i="4"/>
  <c r="O22" i="4" s="1"/>
  <c r="K26" i="4"/>
  <c r="O26" i="4" s="1"/>
  <c r="L4" i="4"/>
  <c r="L8" i="4"/>
  <c r="L12" i="4"/>
  <c r="L16" i="4"/>
  <c r="L20" i="4"/>
  <c r="L24" i="4"/>
  <c r="K5" i="4"/>
  <c r="O5" i="4" s="1"/>
  <c r="L7" i="4"/>
  <c r="L15" i="4"/>
</calcChain>
</file>

<file path=xl/sharedStrings.xml><?xml version="1.0" encoding="utf-8"?>
<sst xmlns="http://schemas.openxmlformats.org/spreadsheetml/2006/main" count="1771" uniqueCount="1067">
  <si>
    <t>CS240: CREATING A DATABASE STRUCTURE</t>
  </si>
  <si>
    <t>We have been charged with creating a database for fundamental functions required to run a medical clinic.</t>
  </si>
  <si>
    <t>Let’s start by brainstorming questions we will need to answer:</t>
  </si>
  <si>
    <t>Questions:</t>
  </si>
  <si>
    <t>How much of a specific medicine do we currently have in stock?</t>
  </si>
  <si>
    <t>How long has a specific patient been on a specific medication?</t>
  </si>
  <si>
    <t>What are the medication dosage recommendations for  particular medication?</t>
  </si>
  <si>
    <t>What are the demographics of a specific patient?</t>
  </si>
  <si>
    <t>What insurance providers are accepted?</t>
  </si>
  <si>
    <t>What is the patient's family history?</t>
  </si>
  <si>
    <t>What are the patient's allergies?</t>
  </si>
  <si>
    <t>Where is the patient in our facility?</t>
  </si>
  <si>
    <t>Where do we  buy specific medicines?</t>
  </si>
  <si>
    <t>Who is the primary-care physician?</t>
  </si>
  <si>
    <t>Which doctor is currently assigned to the patient?</t>
  </si>
  <si>
    <t>What medical treatments are scheduled for a patient?</t>
  </si>
  <si>
    <t>What are the generic/brand medicine equivalents?</t>
  </si>
  <si>
    <t>Which pharmacy does the patient use?</t>
  </si>
  <si>
    <t>How many care-givers are on site today?</t>
  </si>
  <si>
    <t>What are the personal details of a patient (e.g., address, phones, etc.)?</t>
  </si>
  <si>
    <t>Which appointments are scheduled at a given time?</t>
  </si>
  <si>
    <t>What rooms are in use vs free?</t>
  </si>
  <si>
    <t>What buildings do we have?</t>
  </si>
  <si>
    <t>Which building is a room in?</t>
  </si>
  <si>
    <t>What treatments are available for a particular condition?</t>
  </si>
  <si>
    <t>What tests are in progress?</t>
  </si>
  <si>
    <t>What are the access-control data for each building?</t>
  </si>
  <si>
    <t>What are the access-control data for the software?</t>
  </si>
  <si>
    <t>How many ambulances are there?</t>
  </si>
  <si>
    <t>Where are our ambulances right now?</t>
  </si>
  <si>
    <t>What is a patient's payment schedule?</t>
  </si>
  <si>
    <t>How much did a patient rack up in outrageous medical charges by the for-profit organization sucking them dry?</t>
  </si>
  <si>
    <t>What therapeutic devices do we have?</t>
  </si>
  <si>
    <t>Where are specific medical devices right now?</t>
  </si>
  <si>
    <t>What is this patient's name?</t>
  </si>
  <si>
    <t>What is this patient's medical history?</t>
  </si>
  <si>
    <t>What is the patient's SSN?</t>
  </si>
  <si>
    <t>What is the patient's current doctor's name (possibly more than one)?</t>
  </si>
  <si>
    <t>How much medication is in stock of Type ___?</t>
  </si>
  <si>
    <t>Where's the patient today?</t>
  </si>
  <si>
    <t>What is the emergency-contact info for this patient?</t>
  </si>
  <si>
    <t>What is the patient's med-insurance provider?</t>
  </si>
  <si>
    <t>What department(s) the patients are involved with?</t>
  </si>
  <si>
    <t>What are the patient's previous injuries?</t>
  </si>
  <si>
    <t>What's the patient's address, phone number(s), etc.</t>
  </si>
  <si>
    <t>Outstanding debt owed?</t>
  </si>
  <si>
    <t>What is the patient's occupation?</t>
  </si>
  <si>
    <t>Current injury?</t>
  </si>
  <si>
    <t>Which doctor(s) is/are on call?</t>
  </si>
  <si>
    <t>What time did the patient arrive?</t>
  </si>
  <si>
    <t>Does the patient have a living will?</t>
  </si>
  <si>
    <t>How long has the patient been under treatment here?</t>
  </si>
  <si>
    <t>Criminal background?</t>
  </si>
  <si>
    <t>Current medications?</t>
  </si>
  <si>
    <t>Do-not-resuscitate (DNR) on file?</t>
  </si>
  <si>
    <t>What room is the patient in now?</t>
  </si>
  <si>
    <t>Religious exceptions on file?</t>
  </si>
  <si>
    <t>Current status?</t>
  </si>
  <si>
    <t>Appointments for future examinations?</t>
  </si>
  <si>
    <t>Illegal-drug usage?</t>
  </si>
  <si>
    <t>Primary-care physician?</t>
  </si>
  <si>
    <t>How many ambulances do we have available right now?</t>
  </si>
  <si>
    <t>Which ambulance are we assigning for emergency transport?</t>
  </si>
  <si>
    <t>Medical-practice restrictions for institution?</t>
  </si>
  <si>
    <t>Is the patient an organ donor?</t>
  </si>
  <si>
    <t>Vaccination record?</t>
  </si>
  <si>
    <t>Gender?</t>
  </si>
  <si>
    <t>Sexually active?</t>
  </si>
  <si>
    <t>Birth date?</t>
  </si>
  <si>
    <t>Information sharable with ___?</t>
  </si>
  <si>
    <t>Date and time of death?</t>
  </si>
  <si>
    <t>Authorized procedures?</t>
  </si>
  <si>
    <t>Doctor's accreditation / professional records?</t>
  </si>
  <si>
    <t>Family history?</t>
  </si>
  <si>
    <t>Surgical tools available?</t>
  </si>
  <si>
    <t>Mental health status?</t>
  </si>
  <si>
    <t>Pharmaceutical supplies: dates in, expiration, origin?</t>
  </si>
  <si>
    <t>How many of a specific supply are currently in stock?</t>
  </si>
  <si>
    <t>What pharmacy does the patient prefer?</t>
  </si>
  <si>
    <t>Onsite pharmacy activity?</t>
  </si>
  <si>
    <t>Nursing staff -- details</t>
  </si>
  <si>
    <t>Nursing staff -- where are they right now/today?</t>
  </si>
  <si>
    <t>Surgical planning/schedule?</t>
  </si>
  <si>
    <t>Pregnancy information?</t>
  </si>
  <si>
    <t>Other family members?</t>
  </si>
  <si>
    <t>What are the buildings called?</t>
  </si>
  <si>
    <t>Which bed is the patient in?</t>
  </si>
  <si>
    <t>Patient ID?</t>
  </si>
  <si>
    <t>Which rooms are available now?</t>
  </si>
  <si>
    <t>What is the schedule for room availability in the near future?</t>
  </si>
  <si>
    <t>Educational level?</t>
  </si>
  <si>
    <t>Security: password for staff to use software?</t>
  </si>
  <si>
    <t>Security: access to restricted wards?</t>
  </si>
  <si>
    <t>What shift is an employee working now / in future?</t>
  </si>
  <si>
    <t>What is the patient's military experience?</t>
  </si>
  <si>
    <t>What kind of operations are authorized?</t>
  </si>
  <si>
    <t>Which doctors/nurses are authorized for specific procedures?</t>
  </si>
  <si>
    <t>Charges for different procedures?</t>
  </si>
  <si>
    <t>What department(s) is a doctor/nurse assigned to?</t>
  </si>
  <si>
    <t>Which doctors/nurses are in a specific department?</t>
  </si>
  <si>
    <t>RECOMMENDED TABLES &amp; FIELDS</t>
  </si>
  <si>
    <t>Master tables</t>
  </si>
  <si>
    <t>Patient</t>
  </si>
  <si>
    <t>Staff</t>
  </si>
  <si>
    <t>Equipment</t>
  </si>
  <si>
    <t>Location</t>
  </si>
  <si>
    <t>Medicines</t>
  </si>
  <si>
    <t>Suppliers</t>
  </si>
  <si>
    <t>Accounting</t>
  </si>
  <si>
    <t>Treatments</t>
  </si>
  <si>
    <t>Who is treating this patient now? (STAFF X PATIENT)</t>
  </si>
  <si>
    <t>Who has treated this patient? (STAFF X PATIENT X TIME) -- HISTORY</t>
  </si>
  <si>
    <t>What treatment is being administered now to this patient? (PATIENT X TREATMENT X MEDICINE X TIME)</t>
  </si>
  <si>
    <t>Treatment history (PATIENT X TREATMENT X MEDICINE X TIME X STAFF)</t>
  </si>
  <si>
    <t>Where is this patient now? (PATIENT X LOCATION X TIME)</t>
  </si>
  <si>
    <t>Where has this patient  been / will this patient be? (PATIENT X LOCATION X TIME)</t>
  </si>
  <si>
    <t>What equipment is being used for this patient? (EQUIPMENT X PATIENT X TIME)</t>
  </si>
  <si>
    <t>When should we reorder this medicine? (MEDICINE X REORDER POINTS)</t>
  </si>
  <si>
    <t>DIAGRAMS (CAN USE ACCESS OR OTHER TOOLS)</t>
  </si>
  <si>
    <t>CTRL when dragging copy to new position:</t>
  </si>
  <si>
    <t>&lt;– Template for table</t>
  </si>
  <si>
    <t>Where do we buy this medicine? (MEDICINE X SUPPLIER)</t>
  </si>
  <si>
    <t>Where is this medicine located? (MEDICINE X LOCATION)</t>
  </si>
  <si>
    <t>&lt;– Template for link</t>
  </si>
  <si>
    <t>Who will be treating this patient? (PATIENT X STAFF X TIME)</t>
  </si>
  <si>
    <t>city</t>
  </si>
  <si>
    <t>state</t>
  </si>
  <si>
    <t>country</t>
  </si>
  <si>
    <t>ssn</t>
  </si>
  <si>
    <t>mobile</t>
  </si>
  <si>
    <t>email</t>
  </si>
  <si>
    <t>landline</t>
  </si>
  <si>
    <t>contact_name</t>
  </si>
  <si>
    <t>contact_phone</t>
  </si>
  <si>
    <t>patient_id</t>
  </si>
  <si>
    <t>last_name</t>
  </si>
  <si>
    <t>first_name</t>
  </si>
  <si>
    <t>address_line_1</t>
  </si>
  <si>
    <t>address_line_2</t>
  </si>
  <si>
    <t>postal_code</t>
  </si>
  <si>
    <t>Albertson</t>
  </si>
  <si>
    <t>Bakers</t>
  </si>
  <si>
    <t>Charleson</t>
  </si>
  <si>
    <t>Davidovitch</t>
  </si>
  <si>
    <t>Elias</t>
  </si>
  <si>
    <t>Forensics</t>
  </si>
  <si>
    <t>Glabrous</t>
  </si>
  <si>
    <t>Hortensial</t>
  </si>
  <si>
    <t>Indormo</t>
  </si>
  <si>
    <t>Juliornick</t>
  </si>
  <si>
    <t>Kratchett</t>
  </si>
  <si>
    <t>Limulin</t>
  </si>
  <si>
    <t>Marnov</t>
  </si>
  <si>
    <t>Nickultix</t>
  </si>
  <si>
    <t>Ordovician</t>
  </si>
  <si>
    <t>Palindromic</t>
  </si>
  <si>
    <t>Quasart</t>
  </si>
  <si>
    <t>Romulus</t>
  </si>
  <si>
    <t>Samwise</t>
  </si>
  <si>
    <t>Terbidon</t>
  </si>
  <si>
    <t>Ufornix</t>
  </si>
  <si>
    <t>Valarmorgulis</t>
  </si>
  <si>
    <t>Whiskeybar</t>
  </si>
  <si>
    <t>Xontrol</t>
  </si>
  <si>
    <t>Yttrium</t>
  </si>
  <si>
    <t>Zalaznick</t>
  </si>
  <si>
    <t>Albert</t>
  </si>
  <si>
    <t>Bob</t>
  </si>
  <si>
    <t>Carol</t>
  </si>
  <si>
    <t>Daphne</t>
  </si>
  <si>
    <t>Elephas</t>
  </si>
  <si>
    <t>Fala</t>
  </si>
  <si>
    <t>George</t>
  </si>
  <si>
    <t>Hilda</t>
  </si>
  <si>
    <t>Indira</t>
  </si>
  <si>
    <t>Julia</t>
  </si>
  <si>
    <t>Karl</t>
  </si>
  <si>
    <t>Marvin</t>
  </si>
  <si>
    <t>Norman</t>
  </si>
  <si>
    <t>Oscar</t>
  </si>
  <si>
    <t>Patricia</t>
  </si>
  <si>
    <t>Quorn</t>
  </si>
  <si>
    <t>Roald</t>
  </si>
  <si>
    <t>Sally</t>
  </si>
  <si>
    <t>Termigia</t>
  </si>
  <si>
    <t>Ulrick</t>
  </si>
  <si>
    <t>Victoria</t>
  </si>
  <si>
    <t>Wally</t>
  </si>
  <si>
    <t>Xerxes</t>
  </si>
  <si>
    <t>Yasla</t>
  </si>
  <si>
    <t>Zulowi</t>
  </si>
  <si>
    <t>Linda</t>
  </si>
  <si>
    <t>Apt 12</t>
  </si>
  <si>
    <t>Apt 307</t>
  </si>
  <si>
    <t>Suite 3</t>
  </si>
  <si>
    <t>2nd floor</t>
  </si>
  <si>
    <t>Ardis</t>
  </si>
  <si>
    <t>Blagwort</t>
  </si>
  <si>
    <t>Cincilla</t>
  </si>
  <si>
    <t>Dorman</t>
  </si>
  <si>
    <t>Diamond</t>
  </si>
  <si>
    <t>Flagstone</t>
  </si>
  <si>
    <t>Echo</t>
  </si>
  <si>
    <t>Eredis</t>
  </si>
  <si>
    <t>Flagella</t>
  </si>
  <si>
    <t>Gorgon</t>
  </si>
  <si>
    <t>Gatewick</t>
  </si>
  <si>
    <t>Horus</t>
  </si>
  <si>
    <t>Hotelier</t>
  </si>
  <si>
    <t>Capela</t>
  </si>
  <si>
    <t>Capek</t>
  </si>
  <si>
    <t>Asimov</t>
  </si>
  <si>
    <t>Bradbury</t>
  </si>
  <si>
    <t>Walters</t>
  </si>
  <si>
    <t>Temp</t>
  </si>
  <si>
    <t>Abilene</t>
  </si>
  <si>
    <t>Abkhazia</t>
  </si>
  <si>
    <t>Binary</t>
  </si>
  <si>
    <t>Binding</t>
  </si>
  <si>
    <t>Binge</t>
  </si>
  <si>
    <t>Crepuscular</t>
  </si>
  <si>
    <t>Avenue</t>
  </si>
  <si>
    <t>Crescent</t>
  </si>
  <si>
    <t>Drive</t>
  </si>
  <si>
    <t>Road</t>
  </si>
  <si>
    <t>Street</t>
  </si>
  <si>
    <t>Boulevard</t>
  </si>
  <si>
    <t>STREET</t>
  </si>
  <si>
    <t>TYPE</t>
  </si>
  <si>
    <t>Eminence</t>
  </si>
  <si>
    <t>Emirate</t>
  </si>
  <si>
    <t>Fargo</t>
  </si>
  <si>
    <t>Fox</t>
  </si>
  <si>
    <t>Fire</t>
  </si>
  <si>
    <t>Finch</t>
  </si>
  <si>
    <t>Globule</t>
  </si>
  <si>
    <t>Hanthos</t>
  </si>
  <si>
    <t>Hardball</t>
  </si>
  <si>
    <t>Henners</t>
  </si>
  <si>
    <t>Imperforate</t>
  </si>
  <si>
    <t>Imperial</t>
  </si>
  <si>
    <t>Impi</t>
  </si>
  <si>
    <t>Jazz</t>
  </si>
  <si>
    <t>Jefferson</t>
  </si>
  <si>
    <t>Lilith</t>
  </si>
  <si>
    <t>Lima</t>
  </si>
  <si>
    <t>Limbic</t>
  </si>
  <si>
    <t>Marrow</t>
  </si>
  <si>
    <t>Miles</t>
  </si>
  <si>
    <t>Norwood</t>
  </si>
  <si>
    <t>Nigun</t>
  </si>
  <si>
    <t>Normative</t>
  </si>
  <si>
    <t>Oswald</t>
  </si>
  <si>
    <t>October</t>
  </si>
  <si>
    <t>Ordinal</t>
  </si>
  <si>
    <t>Pallas</t>
  </si>
  <si>
    <t>Quark</t>
  </si>
  <si>
    <t>Quantum</t>
  </si>
  <si>
    <t>Quartz</t>
  </si>
  <si>
    <t>Rarify</t>
  </si>
  <si>
    <t>Retortion</t>
  </si>
  <si>
    <t>Ruthenium</t>
  </si>
  <si>
    <t>Salacious</t>
  </si>
  <si>
    <t>Sassafras</t>
  </si>
  <si>
    <t>Tombola</t>
  </si>
  <si>
    <t>Trombone</t>
  </si>
  <si>
    <t>Uppercase</t>
  </si>
  <si>
    <t>Ubiety</t>
  </si>
  <si>
    <t>Vogue</t>
  </si>
  <si>
    <t>Vodka</t>
  </si>
  <si>
    <t>Vogul</t>
  </si>
  <si>
    <t>Wedding</t>
  </si>
  <si>
    <t>Weimar</t>
  </si>
  <si>
    <t>Walloon</t>
  </si>
  <si>
    <t>Xanthine</t>
  </si>
  <si>
    <t>Xosa</t>
  </si>
  <si>
    <t>Xiphoid</t>
  </si>
  <si>
    <t>Ytterbium</t>
  </si>
  <si>
    <t>Yukon</t>
  </si>
  <si>
    <t>Zadokite</t>
  </si>
  <si>
    <t>Zaire</t>
  </si>
  <si>
    <t>Zanzibar</t>
  </si>
  <si>
    <t>Zygospore</t>
  </si>
  <si>
    <t>CITY</t>
  </si>
  <si>
    <t>Northfield</t>
  </si>
  <si>
    <t>Montpelier</t>
  </si>
  <si>
    <t>STATE</t>
  </si>
  <si>
    <t>Rutland</t>
  </si>
  <si>
    <t>Burlington</t>
  </si>
  <si>
    <t>Plainfield</t>
  </si>
  <si>
    <t>Stratton</t>
  </si>
  <si>
    <t>Strafford</t>
  </si>
  <si>
    <t>East Montpelier</t>
  </si>
  <si>
    <t>North Montepelier</t>
  </si>
  <si>
    <t>Barre</t>
  </si>
  <si>
    <t>Middlesex</t>
  </si>
  <si>
    <t>Woodstock</t>
  </si>
  <si>
    <t>Charleston</t>
  </si>
  <si>
    <t>Hancock</t>
  </si>
  <si>
    <t>Mount Holly</t>
  </si>
  <si>
    <t>Weston</t>
  </si>
  <si>
    <t>Thetford</t>
  </si>
  <si>
    <t>Townshend</t>
  </si>
  <si>
    <t>VT</t>
  </si>
  <si>
    <t>NH</t>
  </si>
  <si>
    <t xml:space="preserve">Belmont </t>
  </si>
  <si>
    <t>Hanover</t>
  </si>
  <si>
    <t>Keene</t>
  </si>
  <si>
    <t>Walpole</t>
  </si>
  <si>
    <t>ZIP</t>
  </si>
  <si>
    <t>05641</t>
  </si>
  <si>
    <t>05401</t>
  </si>
  <si>
    <t>05872</t>
  </si>
  <si>
    <t>05651</t>
  </si>
  <si>
    <t>05748</t>
  </si>
  <si>
    <t>05602</t>
  </si>
  <si>
    <t>05601</t>
  </si>
  <si>
    <t>05758</t>
  </si>
  <si>
    <t>05666</t>
  </si>
  <si>
    <t>05663</t>
  </si>
  <si>
    <t>05667</t>
  </si>
  <si>
    <t>05701</t>
  </si>
  <si>
    <t>05072</t>
  </si>
  <si>
    <t>05360</t>
  </si>
  <si>
    <t>05074</t>
  </si>
  <si>
    <t>05353</t>
  </si>
  <si>
    <t>South Strafford</t>
  </si>
  <si>
    <t>05070</t>
  </si>
  <si>
    <t>05161</t>
  </si>
  <si>
    <t>05091</t>
  </si>
  <si>
    <t>03220</t>
  </si>
  <si>
    <t>03755</t>
  </si>
  <si>
    <t>West Lebanon</t>
  </si>
  <si>
    <t>03431</t>
  </si>
  <si>
    <t>03608</t>
  </si>
  <si>
    <t>03784</t>
  </si>
  <si>
    <t>Close</t>
  </si>
  <si>
    <t>USA</t>
  </si>
  <si>
    <t>Miles Street</t>
  </si>
  <si>
    <t>220-24-8147</t>
  </si>
  <si>
    <t>'802-599-3668</t>
  </si>
  <si>
    <t>'802-650-9488</t>
  </si>
  <si>
    <t>ZAlbertson@gmail.com</t>
  </si>
  <si>
    <t>Yasla Albertson</t>
  </si>
  <si>
    <t>Finch Drive</t>
  </si>
  <si>
    <t>140-47-4946</t>
  </si>
  <si>
    <t>'802-746-7031</t>
  </si>
  <si>
    <t>'802-781-8896</t>
  </si>
  <si>
    <t>YBakers@gmail.com</t>
  </si>
  <si>
    <t>Xerxes Bakers</t>
  </si>
  <si>
    <t>Retortion Road</t>
  </si>
  <si>
    <t>669-26-1407</t>
  </si>
  <si>
    <t>'603-779-3959</t>
  </si>
  <si>
    <t>'603-546-9016</t>
  </si>
  <si>
    <t>XCharleson@gmail.com</t>
  </si>
  <si>
    <t>Wally Charleson</t>
  </si>
  <si>
    <t>Weimar Close</t>
  </si>
  <si>
    <t>475-35-4034</t>
  </si>
  <si>
    <t>'603-755-9316</t>
  </si>
  <si>
    <t>'603-543-1050</t>
  </si>
  <si>
    <t>WDavidovitch@gmail.com</t>
  </si>
  <si>
    <t>Victoria Davidovitch</t>
  </si>
  <si>
    <t>Horus Road</t>
  </si>
  <si>
    <t>561-35-7070</t>
  </si>
  <si>
    <t>'802-507-7166</t>
  </si>
  <si>
    <t>'802-594-4116</t>
  </si>
  <si>
    <t>VElias@gmail.com</t>
  </si>
  <si>
    <t>Ulrick Elias</t>
  </si>
  <si>
    <t>Tombola Close</t>
  </si>
  <si>
    <t>631-99-7235</t>
  </si>
  <si>
    <t>'603-478-617</t>
  </si>
  <si>
    <t>'603-612-3225</t>
  </si>
  <si>
    <t>UForensics@gmail.com</t>
  </si>
  <si>
    <t>Termigia Forensics</t>
  </si>
  <si>
    <t>Impi Road</t>
  </si>
  <si>
    <t>609-12-2867</t>
  </si>
  <si>
    <t>'802-331-4068</t>
  </si>
  <si>
    <t>'802-297-6651</t>
  </si>
  <si>
    <t>TGlabrous@gmail.com</t>
  </si>
  <si>
    <t>Sally Glabrous</t>
  </si>
  <si>
    <t>Xanthine Avenue</t>
  </si>
  <si>
    <t>690-67-3163</t>
  </si>
  <si>
    <t>'802-547-5446</t>
  </si>
  <si>
    <t>'802-585-5406</t>
  </si>
  <si>
    <t>SHortensial@gmail.com</t>
  </si>
  <si>
    <t>Roald Hortensial</t>
  </si>
  <si>
    <t>Eminence Street</t>
  </si>
  <si>
    <t>407-15-3063</t>
  </si>
  <si>
    <t>'603-322-2643</t>
  </si>
  <si>
    <t>'603-264-9270</t>
  </si>
  <si>
    <t>RIndormo@gmail.com</t>
  </si>
  <si>
    <t>Quorn Indormo</t>
  </si>
  <si>
    <t>Hortensial Street</t>
  </si>
  <si>
    <t>135-91-7529</t>
  </si>
  <si>
    <t>'802-755-6179</t>
  </si>
  <si>
    <t>QJuliornick@gmail.com</t>
  </si>
  <si>
    <t>Patricia Juliornick</t>
  </si>
  <si>
    <t>Ubiety Drive</t>
  </si>
  <si>
    <t>285-59-4101</t>
  </si>
  <si>
    <t>'802-405-4508</t>
  </si>
  <si>
    <t>'802-779-4853</t>
  </si>
  <si>
    <t>PKratchett@gmail.com</t>
  </si>
  <si>
    <t>Oscar Kratchett</t>
  </si>
  <si>
    <t>Globule Close</t>
  </si>
  <si>
    <t>171-30-6279</t>
  </si>
  <si>
    <t>'802-363-9530</t>
  </si>
  <si>
    <t>'802-760-5969</t>
  </si>
  <si>
    <t>OLimulin@gmail.com</t>
  </si>
  <si>
    <t>Norman Limulin</t>
  </si>
  <si>
    <t>Blagwort Boulevard</t>
  </si>
  <si>
    <t>562-61-1424</t>
  </si>
  <si>
    <t>'802-488-7795</t>
  </si>
  <si>
    <t>'802-279-1972</t>
  </si>
  <si>
    <t>NMarnov@gmail.com</t>
  </si>
  <si>
    <t>Marvin Marnov</t>
  </si>
  <si>
    <t>Hanthos Close</t>
  </si>
  <si>
    <t>195-48-6154</t>
  </si>
  <si>
    <t>'802-386-2038</t>
  </si>
  <si>
    <t>'802-551-3511</t>
  </si>
  <si>
    <t>MNickultix@gmail.com</t>
  </si>
  <si>
    <t>Linda Nickultix</t>
  </si>
  <si>
    <t>Zaire Avenue</t>
  </si>
  <si>
    <t>517-26-9948</t>
  </si>
  <si>
    <t>'802-355-4613</t>
  </si>
  <si>
    <t>'802-351-9885</t>
  </si>
  <si>
    <t>LOrdovician@gmail.com</t>
  </si>
  <si>
    <t>Karl Ordovician</t>
  </si>
  <si>
    <t>Xosa Road</t>
  </si>
  <si>
    <t>285-33-7060</t>
  </si>
  <si>
    <t>'802-765-6982</t>
  </si>
  <si>
    <t>'802-281-654</t>
  </si>
  <si>
    <t>KPalindromic@gmail.com</t>
  </si>
  <si>
    <t>Julia Palindromic</t>
  </si>
  <si>
    <t>Finch Close</t>
  </si>
  <si>
    <t>679-15-1349</t>
  </si>
  <si>
    <t>'802-507-6480</t>
  </si>
  <si>
    <t>'802-429-1824</t>
  </si>
  <si>
    <t>JQuasart@gmail.com</t>
  </si>
  <si>
    <t>Indira Quasart</t>
  </si>
  <si>
    <t>Lilith Drive</t>
  </si>
  <si>
    <t>413-39-5907</t>
  </si>
  <si>
    <t>'802-419-9314</t>
  </si>
  <si>
    <t>'802-511-7632</t>
  </si>
  <si>
    <t>IRomulus@gmail.com</t>
  </si>
  <si>
    <t>Hilda Romulus</t>
  </si>
  <si>
    <t>Walloon Drive</t>
  </si>
  <si>
    <t>665-33-1809</t>
  </si>
  <si>
    <t>'802-281-2329</t>
  </si>
  <si>
    <t>'802-465-9441</t>
  </si>
  <si>
    <t>HSamwise@gmail.com</t>
  </si>
  <si>
    <t>George Samwise</t>
  </si>
  <si>
    <t>Ardis Boulevard</t>
  </si>
  <si>
    <t>310-17-3275</t>
  </si>
  <si>
    <t>'802-555-23</t>
  </si>
  <si>
    <t>'802-770-1622</t>
  </si>
  <si>
    <t>GTerbidon@gmail.com</t>
  </si>
  <si>
    <t>Fala Terbidon</t>
  </si>
  <si>
    <t>Imperial Close</t>
  </si>
  <si>
    <t>322-36-8678</t>
  </si>
  <si>
    <t>'802-483-7896</t>
  </si>
  <si>
    <t>'802-393-3265</t>
  </si>
  <si>
    <t>FUfornix@gmail.com</t>
  </si>
  <si>
    <t>Elephas Ufornix</t>
  </si>
  <si>
    <t>Dorman Close</t>
  </si>
  <si>
    <t>595-39-1387</t>
  </si>
  <si>
    <t>'603-468-3490</t>
  </si>
  <si>
    <t>'603-302-9704</t>
  </si>
  <si>
    <t>EValarmorgulis@gmail.com</t>
  </si>
  <si>
    <t>Daphne Valarmorgulis</t>
  </si>
  <si>
    <t>Yukon Avenue</t>
  </si>
  <si>
    <t>572-27-5297</t>
  </si>
  <si>
    <t>'802-659-3577</t>
  </si>
  <si>
    <t>'802-787-5917</t>
  </si>
  <si>
    <t>DWhiskeybar@gmail.com</t>
  </si>
  <si>
    <t>Carol Whiskeybar</t>
  </si>
  <si>
    <t>Vodka Crescent</t>
  </si>
  <si>
    <t>530-97-6009</t>
  </si>
  <si>
    <t>'802-769-8558</t>
  </si>
  <si>
    <t>'802-480-9050</t>
  </si>
  <si>
    <t>CXontrol@gmail.com</t>
  </si>
  <si>
    <t>Bob Xontrol</t>
  </si>
  <si>
    <t>Flagella Street</t>
  </si>
  <si>
    <t>241-92-5456</t>
  </si>
  <si>
    <t>'802-428-1374</t>
  </si>
  <si>
    <t>'802-773-4155</t>
  </si>
  <si>
    <t>BYttrium@gmail.com</t>
  </si>
  <si>
    <t>Albert Yttrium</t>
  </si>
  <si>
    <t>Sassafras Boulevard</t>
  </si>
  <si>
    <t>782-30-1577</t>
  </si>
  <si>
    <t>'802-713-2280</t>
  </si>
  <si>
    <t>'802-649-5067</t>
  </si>
  <si>
    <t>AZalaznick@gmail.com</t>
  </si>
  <si>
    <t>Zulowi Zalaznick</t>
  </si>
  <si>
    <t>802-437-5950</t>
  </si>
  <si>
    <t>staff_id</t>
  </si>
  <si>
    <t>LASTNAMES</t>
  </si>
  <si>
    <t>FIRSTNAMES</t>
  </si>
  <si>
    <t>Aloysius</t>
  </si>
  <si>
    <t>Barracuda</t>
  </si>
  <si>
    <t>Barbiedoll</t>
  </si>
  <si>
    <t>Charleyhebdo</t>
  </si>
  <si>
    <t>Drumpf</t>
  </si>
  <si>
    <t>Elephant</t>
  </si>
  <si>
    <t>Folange</t>
  </si>
  <si>
    <t>Garbolic</t>
  </si>
  <si>
    <t>Hornuso</t>
  </si>
  <si>
    <t>Indomit</t>
  </si>
  <si>
    <t>Jacobian</t>
  </si>
  <si>
    <t>Kalorman</t>
  </si>
  <si>
    <t>Linguini</t>
  </si>
  <si>
    <t>Maher</t>
  </si>
  <si>
    <t>Nambuco</t>
  </si>
  <si>
    <t>Octesian</t>
  </si>
  <si>
    <t>Paravicta</t>
  </si>
  <si>
    <t>Quagman</t>
  </si>
  <si>
    <t>Rogers</t>
  </si>
  <si>
    <t>Samuels</t>
  </si>
  <si>
    <t>Terbid</t>
  </si>
  <si>
    <t>Unchart</t>
  </si>
  <si>
    <t>Vacuiton</t>
  </si>
  <si>
    <t>Xylis</t>
  </si>
  <si>
    <t>Yadayada</t>
  </si>
  <si>
    <t>Zoomsquawk</t>
  </si>
  <si>
    <t>Mike</t>
  </si>
  <si>
    <t>Cincilla Crescent</t>
  </si>
  <si>
    <t>423-48-3242</t>
  </si>
  <si>
    <t>'802-483-9042</t>
  </si>
  <si>
    <t>'802-269-1029</t>
  </si>
  <si>
    <t>QParavicta@gmail.com</t>
  </si>
  <si>
    <t>Elephas Paravicta</t>
  </si>
  <si>
    <t>Zanzibar Street</t>
  </si>
  <si>
    <t>411-71-6151</t>
  </si>
  <si>
    <t>'802-431-5177</t>
  </si>
  <si>
    <t>'802-601-9270</t>
  </si>
  <si>
    <t>EAlbertson@gmail.com</t>
  </si>
  <si>
    <t>Fala Albertson</t>
  </si>
  <si>
    <t>Lima Avenue</t>
  </si>
  <si>
    <t>228-62-6488</t>
  </si>
  <si>
    <t>'802-520-188</t>
  </si>
  <si>
    <t>'802-591-8578</t>
  </si>
  <si>
    <t>FAloysius@gmail.com</t>
  </si>
  <si>
    <t>Norman Aloysius</t>
  </si>
  <si>
    <t>Xiphoid Avenue</t>
  </si>
  <si>
    <t>723-21-6572</t>
  </si>
  <si>
    <t>'802-406-4452</t>
  </si>
  <si>
    <t>'802-286-832</t>
  </si>
  <si>
    <t>NYadayada@gmail.com</t>
  </si>
  <si>
    <t>Yasla Yadayada</t>
  </si>
  <si>
    <t>Asimov Close</t>
  </si>
  <si>
    <t>675-65-8529</t>
  </si>
  <si>
    <t>'802-443-2513</t>
  </si>
  <si>
    <t>'802-529-717</t>
  </si>
  <si>
    <t>YXylis@gmail.com</t>
  </si>
  <si>
    <t>Albert Xylis</t>
  </si>
  <si>
    <t>Globule Drive</t>
  </si>
  <si>
    <t>359-15-1216</t>
  </si>
  <si>
    <t>'603-266-9755</t>
  </si>
  <si>
    <t>'603-284-238</t>
  </si>
  <si>
    <t>ABarracuda@gmail.com</t>
  </si>
  <si>
    <t>Xerxes Barracuda</t>
  </si>
  <si>
    <t>Zygospore Boulevard</t>
  </si>
  <si>
    <t>259-64-6007</t>
  </si>
  <si>
    <t>'802-691-9438</t>
  </si>
  <si>
    <t>'802-471-3020</t>
  </si>
  <si>
    <t>XYadayada@gmail.com</t>
  </si>
  <si>
    <t>Daphne Yadayada</t>
  </si>
  <si>
    <t>Diamond Close</t>
  </si>
  <si>
    <t>740-76-2798</t>
  </si>
  <si>
    <t>'802-682-2409</t>
  </si>
  <si>
    <t>'802-264-8140</t>
  </si>
  <si>
    <t>DParavicta@gmail.com</t>
  </si>
  <si>
    <t>Oscar Paravicta</t>
  </si>
  <si>
    <t>315-67-4412</t>
  </si>
  <si>
    <t>'802-457-6818</t>
  </si>
  <si>
    <t>'802-641-9835</t>
  </si>
  <si>
    <t>OIndomit@gmail.com</t>
  </si>
  <si>
    <t>Termigia Indomit</t>
  </si>
  <si>
    <t>Finch Crescent</t>
  </si>
  <si>
    <t>217-93-9475</t>
  </si>
  <si>
    <t>'603-300-3111</t>
  </si>
  <si>
    <t>'603-695-9766</t>
  </si>
  <si>
    <t>TXylis@gmail.com</t>
  </si>
  <si>
    <t>Hilda Xylis</t>
  </si>
  <si>
    <t>Nigun Drive</t>
  </si>
  <si>
    <t>404-30-6492</t>
  </si>
  <si>
    <t>'603-718-1643</t>
  </si>
  <si>
    <t>'603-612-9908</t>
  </si>
  <si>
    <t>HVacuiton@gmail.com</t>
  </si>
  <si>
    <t>Linda Vacuiton</t>
  </si>
  <si>
    <t>Hotelier Drive</t>
  </si>
  <si>
    <t>455-72-4660</t>
  </si>
  <si>
    <t>'802-349-1090</t>
  </si>
  <si>
    <t>'802-421-3366</t>
  </si>
  <si>
    <t>LBarracuda@gmail.com</t>
  </si>
  <si>
    <t>Victoria Barracuda</t>
  </si>
  <si>
    <t>Walloon Boulevard</t>
  </si>
  <si>
    <t>189-57-5581</t>
  </si>
  <si>
    <t>'802-341-4358</t>
  </si>
  <si>
    <t>'802-311-9847</t>
  </si>
  <si>
    <t>VAloysius@gmail.com</t>
  </si>
  <si>
    <t>Xerxes Aloysius</t>
  </si>
  <si>
    <t>Miles Drive</t>
  </si>
  <si>
    <t>222-79-1116</t>
  </si>
  <si>
    <t>'802-243-5018</t>
  </si>
  <si>
    <t>'802-740-9991</t>
  </si>
  <si>
    <t>XIndomit@gmail.com</t>
  </si>
  <si>
    <t>George Indomit</t>
  </si>
  <si>
    <t>Imperforate Road</t>
  </si>
  <si>
    <t>317-57-5024</t>
  </si>
  <si>
    <t>'802-761-9096</t>
  </si>
  <si>
    <t>'802-657-8884</t>
  </si>
  <si>
    <t>GHornuso@gmail.com</t>
  </si>
  <si>
    <t>Oscar Hornuso</t>
  </si>
  <si>
    <t>Yttrium Avenue</t>
  </si>
  <si>
    <t>220-73-4283</t>
  </si>
  <si>
    <t>'802-572-234</t>
  </si>
  <si>
    <t>'802-778-2365</t>
  </si>
  <si>
    <t>OAlbertson@gmail.com</t>
  </si>
  <si>
    <t>Marvin Albertson</t>
  </si>
  <si>
    <t>Vogul Boulevard</t>
  </si>
  <si>
    <t>426-38-3498</t>
  </si>
  <si>
    <t>'802-716-7070</t>
  </si>
  <si>
    <t>'802-374-9394</t>
  </si>
  <si>
    <t>MVacuiton@gmail.com</t>
  </si>
  <si>
    <t>Wally Vacuiton</t>
  </si>
  <si>
    <t>Vogue Crescent</t>
  </si>
  <si>
    <t>787-73-6334</t>
  </si>
  <si>
    <t>'802-339-3396</t>
  </si>
  <si>
    <t>'802-345-5707</t>
  </si>
  <si>
    <t>WIndomit@gmail.com</t>
  </si>
  <si>
    <t>Karl Indomit</t>
  </si>
  <si>
    <t>Vodka Close</t>
  </si>
  <si>
    <t>182-69-4806</t>
  </si>
  <si>
    <t>'802-360-6546</t>
  </si>
  <si>
    <t>'802-475-3703</t>
  </si>
  <si>
    <t>KParavicta@gmail.com</t>
  </si>
  <si>
    <t>Victoria Paravicta</t>
  </si>
  <si>
    <t>Binge Close</t>
  </si>
  <si>
    <t>679-99-1215</t>
  </si>
  <si>
    <t>'802-243-1319</t>
  </si>
  <si>
    <t>'802-546-6238</t>
  </si>
  <si>
    <t>VLinguini@gmail.com</t>
  </si>
  <si>
    <t>Termigia Linguini</t>
  </si>
  <si>
    <t>Xiphoid Road</t>
  </si>
  <si>
    <t>473-38-2539</t>
  </si>
  <si>
    <t>'603-416-4047</t>
  </si>
  <si>
    <t>'603-539-9869</t>
  </si>
  <si>
    <t>TTerbid@gmail.com</t>
  </si>
  <si>
    <t>Linda Terbid</t>
  </si>
  <si>
    <t>Jefferson Crescent</t>
  </si>
  <si>
    <t>221-31-1795</t>
  </si>
  <si>
    <t>'802-409-3389</t>
  </si>
  <si>
    <t>'802-554-1638</t>
  </si>
  <si>
    <t>LNambuco@gmail.com</t>
  </si>
  <si>
    <t>Albert Nambuco</t>
  </si>
  <si>
    <t>Salacious Road</t>
  </si>
  <si>
    <t>273-17-4332</t>
  </si>
  <si>
    <t>'802-642-7479</t>
  </si>
  <si>
    <t>'802-405-2008</t>
  </si>
  <si>
    <t>AAlbertson@gmail.com</t>
  </si>
  <si>
    <t>Julia Albertson</t>
  </si>
  <si>
    <t>Echo Avenue</t>
  </si>
  <si>
    <t>507-35-8046</t>
  </si>
  <si>
    <t>'802-263-9872</t>
  </si>
  <si>
    <t>'802-302-9890</t>
  </si>
  <si>
    <t>JMaher@gmail.com</t>
  </si>
  <si>
    <t>Oscar Maher</t>
  </si>
  <si>
    <t>Bradbury Street</t>
  </si>
  <si>
    <t>513-89-4115</t>
  </si>
  <si>
    <t>'802-541-1262</t>
  </si>
  <si>
    <t>'802-477-5515</t>
  </si>
  <si>
    <t>OJacobian@gmail.com</t>
  </si>
  <si>
    <t>Norman Jacobian</t>
  </si>
  <si>
    <t>Miles Close</t>
  </si>
  <si>
    <t>184-60-5844</t>
  </si>
  <si>
    <t>'603-560-9051</t>
  </si>
  <si>
    <t>'603-662-5107</t>
  </si>
  <si>
    <t>NUnchart@gmail.com</t>
  </si>
  <si>
    <t>Quorn Unchart</t>
  </si>
  <si>
    <t>802-555-2300</t>
  </si>
  <si>
    <t>equipment_type_code</t>
  </si>
  <si>
    <t>equipment_type_name</t>
  </si>
  <si>
    <t>scalpel</t>
  </si>
  <si>
    <t>suture</t>
  </si>
  <si>
    <t>probe</t>
  </si>
  <si>
    <t>hypodermic needle</t>
  </si>
  <si>
    <t>suture needle</t>
  </si>
  <si>
    <t>scissors</t>
  </si>
  <si>
    <t>clamp</t>
  </si>
  <si>
    <t>hemostat</t>
  </si>
  <si>
    <t>bandage</t>
  </si>
  <si>
    <t>suture thread</t>
  </si>
  <si>
    <t>trolley</t>
  </si>
  <si>
    <t>wheelchair</t>
  </si>
  <si>
    <t>bed</t>
  </si>
  <si>
    <t>urinal</t>
  </si>
  <si>
    <t>tubing</t>
  </si>
  <si>
    <t>ligature</t>
  </si>
  <si>
    <t>bedpan</t>
  </si>
  <si>
    <t>tray</t>
  </si>
  <si>
    <t>plate</t>
  </si>
  <si>
    <t>spoon</t>
  </si>
  <si>
    <t>fork</t>
  </si>
  <si>
    <t>knife</t>
  </si>
  <si>
    <t>drinking glass</t>
  </si>
  <si>
    <t>cup</t>
  </si>
  <si>
    <t>straw</t>
  </si>
  <si>
    <t>napkin</t>
  </si>
  <si>
    <t>television</t>
  </si>
  <si>
    <t>radio</t>
  </si>
  <si>
    <t>tv-remote</t>
  </si>
  <si>
    <t>pillow</t>
  </si>
  <si>
    <t>blanket</t>
  </si>
  <si>
    <t>sheet</t>
  </si>
  <si>
    <t>broom</t>
  </si>
  <si>
    <t>vacuum cleaner</t>
  </si>
  <si>
    <t>vacuum pump</t>
  </si>
  <si>
    <t>infusion stand</t>
  </si>
  <si>
    <t>heart monitor</t>
  </si>
  <si>
    <t>trephine</t>
  </si>
  <si>
    <t>stethoscope</t>
  </si>
  <si>
    <t>balance</t>
  </si>
  <si>
    <t>bottle</t>
  </si>
  <si>
    <t>functional mri</t>
  </si>
  <si>
    <t>eeg</t>
  </si>
  <si>
    <t>computerized axial tomography</t>
  </si>
  <si>
    <t>magnetic resonance imaging</t>
  </si>
  <si>
    <t>neural feedback system</t>
  </si>
  <si>
    <t>opthalmoscope</t>
  </si>
  <si>
    <t>tongue depressor</t>
  </si>
  <si>
    <t>toothbrush</t>
  </si>
  <si>
    <t>towel</t>
  </si>
  <si>
    <t>formula</t>
  </si>
  <si>
    <t>b716</t>
  </si>
  <si>
    <t>b351</t>
  </si>
  <si>
    <t>b573</t>
  </si>
  <si>
    <t>b630</t>
  </si>
  <si>
    <t>b456</t>
  </si>
  <si>
    <t>b303</t>
  </si>
  <si>
    <t>b781</t>
  </si>
  <si>
    <t>c114</t>
  </si>
  <si>
    <t>c532</t>
  </si>
  <si>
    <t>c471</t>
  </si>
  <si>
    <t>d926</t>
  </si>
  <si>
    <t>e151</t>
  </si>
  <si>
    <t>f918</t>
  </si>
  <si>
    <t>f310</t>
  </si>
  <si>
    <t>h245</t>
  </si>
  <si>
    <t>h722</t>
  </si>
  <si>
    <t>h580</t>
  </si>
  <si>
    <t>i938</t>
  </si>
  <si>
    <t>k514</t>
  </si>
  <si>
    <t>l518</t>
  </si>
  <si>
    <t>m700</t>
  </si>
  <si>
    <t>n221</t>
  </si>
  <si>
    <t>n276</t>
  </si>
  <si>
    <t>o453</t>
  </si>
  <si>
    <t>p424</t>
  </si>
  <si>
    <t>p280</t>
  </si>
  <si>
    <t>p372</t>
  </si>
  <si>
    <t>r373</t>
  </si>
  <si>
    <t>s278</t>
  </si>
  <si>
    <t>s285</t>
  </si>
  <si>
    <t>s172</t>
  </si>
  <si>
    <t>s629</t>
  </si>
  <si>
    <t>s599</t>
  </si>
  <si>
    <t>s311</t>
  </si>
  <si>
    <t>s339</t>
  </si>
  <si>
    <t>s390</t>
  </si>
  <si>
    <t>t838</t>
  </si>
  <si>
    <t>t737</t>
  </si>
  <si>
    <t>t219</t>
  </si>
  <si>
    <t>t625</t>
  </si>
  <si>
    <t>t172</t>
  </si>
  <si>
    <t>t970</t>
  </si>
  <si>
    <t>t896</t>
  </si>
  <si>
    <t>t902</t>
  </si>
  <si>
    <t>t469</t>
  </si>
  <si>
    <t>u536</t>
  </si>
  <si>
    <t>v601</t>
  </si>
  <si>
    <t>v840</t>
  </si>
  <si>
    <t>w812</t>
  </si>
  <si>
    <t>BUILDING A</t>
  </si>
  <si>
    <t>BUILDING B</t>
  </si>
  <si>
    <t>BUILDING C</t>
  </si>
  <si>
    <t>A</t>
  </si>
  <si>
    <t>B</t>
  </si>
  <si>
    <t>C</t>
  </si>
  <si>
    <t>building_code</t>
  </si>
  <si>
    <t>Building</t>
  </si>
  <si>
    <t>Rooms</t>
  </si>
  <si>
    <t>medicine_id</t>
  </si>
  <si>
    <t>medicine</t>
  </si>
  <si>
    <t>Abilify</t>
  </si>
  <si>
    <t>Nexium</t>
  </si>
  <si>
    <t>Humira</t>
  </si>
  <si>
    <t>Crestor</t>
  </si>
  <si>
    <t>Advair Diskus</t>
  </si>
  <si>
    <t>Enbrel</t>
  </si>
  <si>
    <t>Remicade</t>
  </si>
  <si>
    <t>Cymbalta</t>
  </si>
  <si>
    <t>Copaxone</t>
  </si>
  <si>
    <t>Neulasta</t>
  </si>
  <si>
    <t>Lantus Solostar</t>
  </si>
  <si>
    <t>Rituxan</t>
  </si>
  <si>
    <t>Spiriva Handihaler</t>
  </si>
  <si>
    <t>Januvia</t>
  </si>
  <si>
    <t>Atripla</t>
  </si>
  <si>
    <t>Lantus</t>
  </si>
  <si>
    <t>Avastin</t>
  </si>
  <si>
    <t>Lyrica</t>
  </si>
  <si>
    <t>Oxycontin</t>
  </si>
  <si>
    <t>Epogen</t>
  </si>
  <si>
    <t>Celebrex</t>
  </si>
  <si>
    <t>Truvada</t>
  </si>
  <si>
    <t>Diovan</t>
  </si>
  <si>
    <t>Gleevec</t>
  </si>
  <si>
    <t>Herceptin</t>
  </si>
  <si>
    <t>Lucentis</t>
  </si>
  <si>
    <t>Namenda</t>
  </si>
  <si>
    <t>Vyvanse</t>
  </si>
  <si>
    <t>Zetia</t>
  </si>
  <si>
    <t>Levemir</t>
  </si>
  <si>
    <t>Symbicort</t>
  </si>
  <si>
    <t>Sovaldi</t>
  </si>
  <si>
    <t>Novolog Flexpen</t>
  </si>
  <si>
    <t>Novolog</t>
  </si>
  <si>
    <t>Tecfidera</t>
  </si>
  <si>
    <t>Suboxone</t>
  </si>
  <si>
    <t>Humalog</t>
  </si>
  <si>
    <t>Xarelto</t>
  </si>
  <si>
    <t>Seroquel XR</t>
  </si>
  <si>
    <t>Viagra</t>
  </si>
  <si>
    <t>Alimta</t>
  </si>
  <si>
    <t>Victoza 3-Pak</t>
  </si>
  <si>
    <t>Avonex</t>
  </si>
  <si>
    <t>Nasonex</t>
  </si>
  <si>
    <t>Cialis</t>
  </si>
  <si>
    <t>Gilenya</t>
  </si>
  <si>
    <t>Stelara</t>
  </si>
  <si>
    <t>Flovent HFA</t>
  </si>
  <si>
    <t>Prezista</t>
  </si>
  <si>
    <t>Procrit</t>
  </si>
  <si>
    <t>Isentress</t>
  </si>
  <si>
    <t>Janumet</t>
  </si>
  <si>
    <t>Renvela</t>
  </si>
  <si>
    <t>Humalog Kwikpen</t>
  </si>
  <si>
    <t>Orencia</t>
  </si>
  <si>
    <t>Dexilant</t>
  </si>
  <si>
    <t>Vesicare</t>
  </si>
  <si>
    <t>Neupogen</t>
  </si>
  <si>
    <t>Reyataz</t>
  </si>
  <si>
    <t>Lunesta</t>
  </si>
  <si>
    <t>Synthroid</t>
  </si>
  <si>
    <t>Pradaxa</t>
  </si>
  <si>
    <t>Zytiga</t>
  </si>
  <si>
    <t>Benicar</t>
  </si>
  <si>
    <t>Xolair</t>
  </si>
  <si>
    <t>Avonex Pen</t>
  </si>
  <si>
    <t>Vytorin</t>
  </si>
  <si>
    <t>Invega Sustenna</t>
  </si>
  <si>
    <t>Sensipar</t>
  </si>
  <si>
    <t>Xgeva</t>
  </si>
  <si>
    <t>Prevnar 13</t>
  </si>
  <si>
    <t>Evista</t>
  </si>
  <si>
    <t>Aranesp</t>
  </si>
  <si>
    <t>Betaseron</t>
  </si>
  <si>
    <t>Stribild</t>
  </si>
  <si>
    <t>Combivent Respimat</t>
  </si>
  <si>
    <t>Xeloda</t>
  </si>
  <si>
    <t>Afinitor</t>
  </si>
  <si>
    <t>Ventolin HFA</t>
  </si>
  <si>
    <t>Synagis</t>
  </si>
  <si>
    <t>Zyvox</t>
  </si>
  <si>
    <t>Bystolic</t>
  </si>
  <si>
    <t>Sandostatin LAR</t>
  </si>
  <si>
    <t>Complera</t>
  </si>
  <si>
    <t>Benicar HCT</t>
  </si>
  <si>
    <t>Treanda</t>
  </si>
  <si>
    <t>Gardasil</t>
  </si>
  <si>
    <t>Zostavax</t>
  </si>
  <si>
    <t>Pristiq</t>
  </si>
  <si>
    <t>Erbitux</t>
  </si>
  <si>
    <t>Focalin XR</t>
  </si>
  <si>
    <t>Tarceva</t>
  </si>
  <si>
    <t>Cubicin</t>
  </si>
  <si>
    <t>Strattera</t>
  </si>
  <si>
    <t>Latuda</t>
  </si>
  <si>
    <t>Velcade</t>
  </si>
  <si>
    <t>Viread</t>
  </si>
  <si>
    <t>Welchol</t>
  </si>
  <si>
    <t>Nuvaring</t>
  </si>
  <si>
    <t>Sprycel</t>
  </si>
  <si>
    <t>Acute Disseminated Encephalomyelitis (ADEM)</t>
  </si>
  <si>
    <t>Acute necrotizing hemorrhagic leukoencephalitis</t>
  </si>
  <si>
    <t>Addison’s disease</t>
  </si>
  <si>
    <t>Agammaglobulinemia</t>
  </si>
  <si>
    <t>Alopecia areata</t>
  </si>
  <si>
    <t>Amyloidosis</t>
  </si>
  <si>
    <t>Ankylosing spondylitis</t>
  </si>
  <si>
    <t>Anti-GBM/Anti-TBM nephritis</t>
  </si>
  <si>
    <t>Antiphospholipid syndrome (APS)</t>
  </si>
  <si>
    <t>Autoimmune angioedema</t>
  </si>
  <si>
    <t>Autoimmune aplastic anemia</t>
  </si>
  <si>
    <t>Autoimmune dysautonomia</t>
  </si>
  <si>
    <t>Autoimmune hepatitis</t>
  </si>
  <si>
    <t>Autoimmune hyperlipidemia</t>
  </si>
  <si>
    <t>Autoimmune immunodeficiency</t>
  </si>
  <si>
    <t>Autoimmune inner ear disease (AIED)</t>
  </si>
  <si>
    <t>Autoimmune myocarditis</t>
  </si>
  <si>
    <t>Autoimmune oophoritis</t>
  </si>
  <si>
    <t>Autoimmune pancreatitis</t>
  </si>
  <si>
    <t>Autoimmune retinopathy</t>
  </si>
  <si>
    <t>Autoimmune thrombocytopenic purpura (ATP)</t>
  </si>
  <si>
    <t>Autoimmune thyroid disease</t>
  </si>
  <si>
    <t>Autoimmune urticaria</t>
  </si>
  <si>
    <t>Axonal &amp; neuronal neuropathies</t>
  </si>
  <si>
    <t>Balo disease</t>
  </si>
  <si>
    <t>Behcet’s disease</t>
  </si>
  <si>
    <t>Bullous pemphigoid</t>
  </si>
  <si>
    <t>Cardiomyopathy</t>
  </si>
  <si>
    <t>Castleman disease</t>
  </si>
  <si>
    <t>Celiac disease</t>
  </si>
  <si>
    <t>Chagas disease</t>
  </si>
  <si>
    <t>Chronic fatigue syndrome**</t>
  </si>
  <si>
    <t>Chronic inflammatory demyelinating polyneuropathy (CIDP)</t>
  </si>
  <si>
    <t>Chronic recurrent multifocal ostomyelitis (CRMO)</t>
  </si>
  <si>
    <t>Churg-Strauss syndrome</t>
  </si>
  <si>
    <t>Cicatricial pemphigoid/benign mucosal pemphigoid</t>
  </si>
  <si>
    <t>Crohn’s disease</t>
  </si>
  <si>
    <t>Cogans syndrome</t>
  </si>
  <si>
    <t>Cold agglutinin disease</t>
  </si>
  <si>
    <t>Congenital heart block</t>
  </si>
  <si>
    <t>Coxsackie myocarditis</t>
  </si>
  <si>
    <t>CREST disease</t>
  </si>
  <si>
    <t>Essential mixed cryoglobulinemia</t>
  </si>
  <si>
    <t>Demyelinating neuropathies</t>
  </si>
  <si>
    <t>Dermatitis herpetiformis</t>
  </si>
  <si>
    <t>Dermatomyositis</t>
  </si>
  <si>
    <t>Devic’s disease (neuromyelitis optica)</t>
  </si>
  <si>
    <t>Discoid lupus</t>
  </si>
  <si>
    <t>Dressler’s syndrome</t>
  </si>
  <si>
    <t>Endometriosis</t>
  </si>
  <si>
    <t>Eosinophilic esophagitis</t>
  </si>
  <si>
    <t>Eosinophilic fasciitis</t>
  </si>
  <si>
    <t>Erythema nodosum</t>
  </si>
  <si>
    <t>Experimental allergic encephalomyelitis</t>
  </si>
  <si>
    <t>Evans syndrome</t>
  </si>
  <si>
    <t xml:space="preserve">Fibromyalgia** </t>
  </si>
  <si>
    <t>Fibrosing alveolitis</t>
  </si>
  <si>
    <t>Giant cell arteritis (temporal arteritis)</t>
  </si>
  <si>
    <t>Giant cell myocarditis</t>
  </si>
  <si>
    <t>Glomerulonephritis</t>
  </si>
  <si>
    <t>Goodpasture’s syndrome</t>
  </si>
  <si>
    <t>Granulomatosis with Polyangiitis (GPA) (formerly called Wegener’s Granulomatosis)</t>
  </si>
  <si>
    <t>Graves’ disease</t>
  </si>
  <si>
    <t>Guillain-Barre syndrome</t>
  </si>
  <si>
    <t>Hashimoto’s encephalitis</t>
  </si>
  <si>
    <t>Hashimoto’s thyroiditis</t>
  </si>
  <si>
    <t>Hemolytic anemia</t>
  </si>
  <si>
    <t>Henoch-Schonlein purpura</t>
  </si>
  <si>
    <t>Herpes gestationis</t>
  </si>
  <si>
    <t>Hypogammaglobulinemia</t>
  </si>
  <si>
    <t>Idiopathic thrombocytopenic purpura (ITP)</t>
  </si>
  <si>
    <t>IgA nephropathy</t>
  </si>
  <si>
    <t>IgG4-related sclerosing disease</t>
  </si>
  <si>
    <t>Immunoregulatory lipoproteins</t>
  </si>
  <si>
    <t>Inclusion body myositis</t>
  </si>
  <si>
    <t>Interstitial cystitis</t>
  </si>
  <si>
    <t>Juvenile arthritis</t>
  </si>
  <si>
    <t>Juvenile diabetes (Type 1 diabetes)</t>
  </si>
  <si>
    <t>Juvenile myositis</t>
  </si>
  <si>
    <t>Kawasaki syndrome</t>
  </si>
  <si>
    <t>Lambert-Eaton syndrome</t>
  </si>
  <si>
    <t>Leukocytoclastic vasculitis</t>
  </si>
  <si>
    <t>Lichen planus</t>
  </si>
  <si>
    <t>Lichen sclerosus</t>
  </si>
  <si>
    <t>Ligneous conjunctivitis</t>
  </si>
  <si>
    <t>Linear IgA disease (LAD)</t>
  </si>
  <si>
    <t>Lupus (SLE)</t>
  </si>
  <si>
    <t>Lyme disease, chronic</t>
  </si>
  <si>
    <t>Meniere’s disease</t>
  </si>
  <si>
    <t>Microscopic polyangiitis</t>
  </si>
  <si>
    <t>Mixed connective tissue disease (MCTD)</t>
  </si>
  <si>
    <t>Mooren’s ulcer</t>
  </si>
  <si>
    <t>Mucha-Habermann disease</t>
  </si>
  <si>
    <t>Multiple sclerosis</t>
  </si>
  <si>
    <t>Myasthenia gravis</t>
  </si>
  <si>
    <t>Myositis</t>
  </si>
  <si>
    <t>Narcolepsy</t>
  </si>
  <si>
    <t>Neuromyelitis optica (Devic’s)</t>
  </si>
  <si>
    <t>Neutropenia</t>
  </si>
  <si>
    <t>Ocular cicatricial pemphigoid</t>
  </si>
  <si>
    <t>Optic neuritis</t>
  </si>
  <si>
    <t>Palindromic rheumatism</t>
  </si>
  <si>
    <t>PANDAS (Pediatric Autoimmune Neuropsychiatric Disorders Associated with Streptococcus)</t>
  </si>
  <si>
    <t>Paraneoplastic cerebellar degeneration</t>
  </si>
  <si>
    <t>Paroxysmal nocturnal hemoglobinuria (PNH)</t>
  </si>
  <si>
    <t>Parry Romberg syndrome</t>
  </si>
  <si>
    <t>Parsonnage-Turner syndrome</t>
  </si>
  <si>
    <t>Pars planitis (peripheral uveitis)</t>
  </si>
  <si>
    <t>Pemphigus</t>
  </si>
  <si>
    <t>Peripheral neuropathy</t>
  </si>
  <si>
    <t>Perivenous encephalomyelitis</t>
  </si>
  <si>
    <t>Pernicious anemia</t>
  </si>
  <si>
    <t>POEMS syndrome</t>
  </si>
  <si>
    <t>Polyarteritis nodosa</t>
  </si>
  <si>
    <t>Type I, II, &amp; III autoimmune polyglandular syndromes</t>
  </si>
  <si>
    <t>Polymyalgia rheumatica</t>
  </si>
  <si>
    <t>Polymyositis</t>
  </si>
  <si>
    <t>Postmyocardial infarction syndrome</t>
  </si>
  <si>
    <t>Postpericardiotomy syndrome</t>
  </si>
  <si>
    <t>Progesterone dermatitis</t>
  </si>
  <si>
    <t>Primary biliary cirrhosis</t>
  </si>
  <si>
    <t>Primary sclerosing cholangitis</t>
  </si>
  <si>
    <t>Psoriasis</t>
  </si>
  <si>
    <t>Psoriatic arthritis</t>
  </si>
  <si>
    <t>Idiopathic pulmonary fibrosis</t>
  </si>
  <si>
    <t>Pyoderma gangrenosum</t>
  </si>
  <si>
    <t>Pure red cell aplasia</t>
  </si>
  <si>
    <t>Raynauds phenomenon</t>
  </si>
  <si>
    <t>Reactive Arthritis</t>
  </si>
  <si>
    <t>Reflex sympathetic dystrophy</t>
  </si>
  <si>
    <t>Reiter’s syndrome</t>
  </si>
  <si>
    <t>Relapsing polychondritis</t>
  </si>
  <si>
    <t>Restless legs syndrome</t>
  </si>
  <si>
    <t>Retroperitoneal fibrosis</t>
  </si>
  <si>
    <t>Rheumatic fever</t>
  </si>
  <si>
    <t>Rheumatoid arthritis</t>
  </si>
  <si>
    <t>Sarcoidosis</t>
  </si>
  <si>
    <t>Schmidt syndrome</t>
  </si>
  <si>
    <t>Scleritis</t>
  </si>
  <si>
    <t>Scleroderma</t>
  </si>
  <si>
    <t>Sjogren’s syndrome</t>
  </si>
  <si>
    <t>Sperm &amp; testicular autoimmunity</t>
  </si>
  <si>
    <t>Stiff person syndrome</t>
  </si>
  <si>
    <t>Subacute bacterial endocarditis (SBE)</t>
  </si>
  <si>
    <t>Susac’s syndrome</t>
  </si>
  <si>
    <t>Sympathetic ophthalmia</t>
  </si>
  <si>
    <t>Takayasu’s arteritis</t>
  </si>
  <si>
    <t>Temporal arteritis/Giant cell arteritis</t>
  </si>
  <si>
    <t>Thrombocytopenic purpura (TTP)</t>
  </si>
  <si>
    <t>Tolosa-Hunt syndrome</t>
  </si>
  <si>
    <t>Transverse myelitis</t>
  </si>
  <si>
    <t>Type 1 diabetes</t>
  </si>
  <si>
    <t>Ulcerative colitis</t>
  </si>
  <si>
    <t>Undifferentiated connective tissue disease (UCTD)</t>
  </si>
  <si>
    <t>Uveitis</t>
  </si>
  <si>
    <t>Vasculitis</t>
  </si>
  <si>
    <t>Vesiculobullous dermatosis</t>
  </si>
  <si>
    <t>Vitiligo</t>
  </si>
  <si>
    <t>Wegener’s granulomatosis (now termed Granulomatosis with Polyangiitis (GPA)</t>
  </si>
  <si>
    <t>disease_code</t>
  </si>
  <si>
    <t>disease</t>
  </si>
  <si>
    <t>supplier_id</t>
  </si>
  <si>
    <t>supplier_name</t>
  </si>
  <si>
    <t>[all the other stuff you need in these columns --&gt;]</t>
  </si>
  <si>
    <t>OK I'M TIRED OF THIS.</t>
  </si>
  <si>
    <t>DO IT YOURSELF NOW USING THE EXAMPLES FROM THE OTHER SHEETS</t>
  </si>
  <si>
    <t>…KEEP GOING!</t>
  </si>
  <si>
    <t>FINISH BUILDING YOUR DIAGRAMS</t>
  </si>
  <si>
    <t>COPY/PASTE YOUR DIAGRAMS FROM "DIAGRAMS" SHEET AND TURN THEM INTO CROWS-FOOT NOTATION.</t>
  </si>
  <si>
    <t>ADD MORE QUESTIONS AS YOU SEE FIT</t>
  </si>
  <si>
    <t>PUT THEM INTO A REASONABLE POSITION IN THE LIST</t>
  </si>
  <si>
    <t>Relational tables EXPRESSED AS QUESTIONS</t>
  </si>
  <si>
    <t>ADD MORE AS YOU SEE FIT</t>
  </si>
  <si>
    <t>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</si>
</sst>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20"/>
      <color theme="1"/>
      <name val="Garamond"/>
      <family val="1"/>
    </font>
    <font>
      <sz val="11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/>
    <xf numFmtId="0" fontId="0" fillId="0" borderId="0" xfId="0" quotePrefix="1"/>
    <xf numFmtId="0" fontId="0" fillId="0" borderId="0" xfId="0" applyAlignment="1">
      <alignment vertical="center" wrapText="1"/>
    </xf>
    <xf numFmtId="6" fontId="0" fillId="0" borderId="0" xfId="0" applyNumberFormat="1" applyAlignment="1">
      <alignment vertical="center" wrapText="1"/>
    </xf>
    <xf numFmtId="0" fontId="3" fillId="2" borderId="0" xfId="0" applyFont="1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4899553</xdr:colOff>
      <xdr:row>4</xdr:row>
      <xdr:rowOff>86572</xdr:rowOff>
    </xdr:from>
    <xdr:to>
      <xdr:col>9</xdr:col>
      <xdr:colOff>291191</xdr:colOff>
      <xdr:row>34</xdr:row>
      <xdr:rowOff>21771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18753" y="859458"/>
          <a:ext cx="3545038" cy="5791713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Categories: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patient info</a:t>
          </a:r>
          <a:r>
            <a:rPr lang="en-US"/>
            <a:t> </a:t>
          </a:r>
        </a:p>
        <a:p>
          <a:r>
            <a:rPr lang="en-US"/>
            <a:t>11 personal</a:t>
          </a:r>
          <a:r>
            <a:rPr lang="en-US" baseline="0"/>
            <a:t> info like address etc</a:t>
          </a:r>
        </a:p>
        <a:p>
          <a:r>
            <a:rPr lang="en-US" baseline="0"/>
            <a:t>12 medical information</a:t>
          </a:r>
        </a:p>
        <a:p>
          <a:r>
            <a:rPr lang="en-US" baseline="0"/>
            <a:t>13 treatments in progress or planned</a:t>
          </a:r>
        </a:p>
        <a:p>
          <a:r>
            <a:rPr lang="en-US" baseline="0"/>
            <a:t>14 location of patient</a:t>
          </a:r>
        </a:p>
        <a:p>
          <a:r>
            <a:rPr lang="en-US" baseline="0"/>
            <a:t>15 charges &amp; payment</a:t>
          </a:r>
        </a:p>
        <a:p>
          <a:r>
            <a:rPr lang="en-US" baseline="0"/>
            <a:t>16 Prmary Care Physicians</a:t>
          </a:r>
          <a:endParaRPr lang="en-US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faculty/staff</a:t>
          </a:r>
          <a:r>
            <a:rPr lang="en-US"/>
            <a:t> </a:t>
          </a:r>
        </a:p>
        <a:p>
          <a:r>
            <a:rPr lang="en-US"/>
            <a:t>21 personnel</a:t>
          </a:r>
          <a:r>
            <a:rPr lang="en-US" baseline="0"/>
            <a:t> details</a:t>
          </a:r>
        </a:p>
        <a:p>
          <a:r>
            <a:rPr lang="en-US"/>
            <a:t>22 specialities</a:t>
          </a:r>
        </a:p>
        <a:p>
          <a:r>
            <a:rPr lang="en-US"/>
            <a:t>23</a:t>
          </a:r>
          <a:r>
            <a:rPr lang="en-US" baseline="0"/>
            <a:t> current location</a:t>
          </a:r>
        </a:p>
        <a:p>
          <a:r>
            <a:rPr lang="en-US" baseline="0"/>
            <a:t>24 patients assigned</a:t>
          </a:r>
        </a:p>
        <a:p>
          <a:r>
            <a:rPr lang="en-US" baseline="0"/>
            <a:t>25 departments</a:t>
          </a:r>
        </a:p>
        <a:p>
          <a:r>
            <a:rPr lang="en-US" baseline="0"/>
            <a:t>26 doctors</a:t>
          </a:r>
        </a:p>
        <a:p>
          <a:r>
            <a:rPr lang="en-US" baseline="0"/>
            <a:t>27 nurses</a:t>
          </a:r>
          <a:endParaRPr lang="en-US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medicines</a:t>
          </a:r>
          <a:r>
            <a:rPr lang="en-US"/>
            <a:t> </a:t>
          </a:r>
        </a:p>
        <a:p>
          <a:r>
            <a:rPr lang="en-US"/>
            <a:t>3x What</a:t>
          </a:r>
          <a:r>
            <a:rPr lang="en-US" baseline="0"/>
            <a:t> kind of stuff do we administer (or not)</a:t>
          </a:r>
          <a:endParaRPr lang="en-US"/>
        </a:p>
        <a:p>
          <a:r>
            <a:rPr lang="en-US"/>
            <a:t>31 how much stuff on hand?</a:t>
          </a:r>
        </a:p>
        <a:p>
          <a:r>
            <a:rPr lang="en-US"/>
            <a:t>32 where is the stuff?</a:t>
          </a:r>
        </a:p>
        <a:p>
          <a:r>
            <a:rPr lang="en-US"/>
            <a:t>33 where do we buy the stuff?</a:t>
          </a:r>
        </a:p>
        <a:p>
          <a:r>
            <a:rPr lang="en-US"/>
            <a:t>34 who</a:t>
          </a:r>
          <a:r>
            <a:rPr lang="en-US" baseline="0"/>
            <a:t> could supply the stuff?</a:t>
          </a:r>
        </a:p>
        <a:p>
          <a:r>
            <a:rPr lang="en-US" baseline="0"/>
            <a:t>35 what are the medical practice recommendations?</a:t>
          </a:r>
          <a:endParaRPr lang="en-US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locations &amp; buildings</a:t>
          </a:r>
          <a:r>
            <a:rPr lang="en-US"/>
            <a:t> </a:t>
          </a:r>
        </a:p>
        <a:p>
          <a:r>
            <a:rPr lang="en-US"/>
            <a:t>41 buildings</a:t>
          </a:r>
        </a:p>
        <a:p>
          <a:r>
            <a:rPr lang="en-US"/>
            <a:t>42 rooms</a:t>
          </a:r>
          <a:r>
            <a:rPr lang="en-US" baseline="0"/>
            <a:t> in buildings</a:t>
          </a:r>
          <a:endParaRPr lang="en-US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equipment</a:t>
          </a:r>
          <a:r>
            <a:rPr lang="en-US"/>
            <a:t> </a:t>
          </a:r>
        </a:p>
        <a:p>
          <a:r>
            <a:rPr lang="en-US" sz="1100"/>
            <a:t>51 medical equipment</a:t>
          </a:r>
        </a:p>
        <a:p>
          <a:r>
            <a:rPr lang="en-US" sz="1100"/>
            <a:t>52 infrastructure (ambulances etc)</a:t>
          </a:r>
        </a:p>
        <a:p>
          <a:r>
            <a:rPr lang="en-US" sz="1100" baseline="0"/>
            <a:t>6 security</a:t>
          </a:r>
        </a:p>
        <a:p>
          <a:r>
            <a:rPr lang="en-US" sz="1100" baseline="0"/>
            <a:t>61 physical (buildings, areas, rooms)</a:t>
          </a:r>
        </a:p>
        <a:p>
          <a:r>
            <a:rPr lang="en-US" sz="1100" baseline="0"/>
            <a:t>62 logical (software)</a:t>
          </a:r>
          <a:endParaRPr lang="en-US" sz="11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314325</xdr:rowOff>
    </xdr:from>
    <xdr:to>
      <xdr:col>9</xdr:col>
      <xdr:colOff>895350</xdr:colOff>
      <xdr:row>3</xdr:row>
      <xdr:rowOff>285750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372350" y="314325"/>
          <a:ext cx="6381750" cy="20859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Who is treating this patient now? (STAFF X PATIENT)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Who has treated this patient? (STAFF X PATIENT X TIME) -- HISTORY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Who will be treating this patient? (PATIENT X STAFF X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TIME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What treatment is being administered now to this patient? (PATIENT X TREATMENT X MEDICINE)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Treatment history (PATIENT X TREATMENT X MEDICINE X TIME X STAFF)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is this patient now? (PATIENT X LOCATION X TIME)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has this patient  been / will this patient be? (PATIENT X LOCATION X TIME)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What equipment is being used for this patient? (EQUIPMENT X PATIENT X TIME)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When should we reorder this medicine? (MEDICINE X REORDER POINTS)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do we buy this medicine? (MEDICINE X SUPPLIER)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is this medicine located? (MEDICINE X LOCATION)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0</xdr:col>
      <xdr:colOff>1419225</xdr:colOff>
      <xdr:row>2</xdr:row>
      <xdr:rowOff>495301</xdr:rowOff>
    </xdr:from>
    <xdr:to>
      <xdr:col>1</xdr:col>
      <xdr:colOff>1409700</xdr:colOff>
      <xdr:row>2</xdr:row>
      <xdr:rowOff>666750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419225" y="1647826"/>
          <a:ext cx="1419225" cy="171449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19050</xdr:rowOff>
    </xdr:from>
    <xdr:to>
      <xdr:col>0</xdr:col>
      <xdr:colOff>1400175</xdr:colOff>
      <xdr:row>2</xdr:row>
      <xdr:rowOff>933450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314825" y="1181100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PATIENT</a:t>
          </a:r>
        </a:p>
      </xdr:txBody>
    </xdr:sp>
    <xdr:clientData/>
  </xdr:twoCellAnchor>
  <xdr:twoCellAnchor>
    <xdr:from>
      <xdr:col>3</xdr:col>
      <xdr:colOff>28575</xdr:colOff>
      <xdr:row>0</xdr:row>
      <xdr:rowOff>0</xdr:rowOff>
    </xdr:from>
    <xdr:to>
      <xdr:col>3</xdr:col>
      <xdr:colOff>1400175</xdr:colOff>
      <xdr:row>0</xdr:row>
      <xdr:rowOff>914400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314825" y="0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28575</xdr:colOff>
      <xdr:row>3</xdr:row>
      <xdr:rowOff>28575</xdr:rowOff>
    </xdr:from>
    <xdr:to>
      <xdr:col>0</xdr:col>
      <xdr:colOff>1400175</xdr:colOff>
      <xdr:row>3</xdr:row>
      <xdr:rowOff>942975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314825" y="2152650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STAFF</a:t>
          </a:r>
        </a:p>
      </xdr:txBody>
    </xdr:sp>
    <xdr:clientData/>
  </xdr:twoCellAnchor>
  <xdr:twoCellAnchor>
    <xdr:from>
      <xdr:col>0</xdr:col>
      <xdr:colOff>28575</xdr:colOff>
      <xdr:row>4</xdr:row>
      <xdr:rowOff>19050</xdr:rowOff>
    </xdr:from>
    <xdr:to>
      <xdr:col>0</xdr:col>
      <xdr:colOff>1400175</xdr:colOff>
      <xdr:row>4</xdr:row>
      <xdr:rowOff>933450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314825" y="3105150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EQUIPMENT</a:t>
          </a:r>
        </a:p>
      </xdr:txBody>
    </xdr:sp>
    <xdr:clientData/>
  </xdr:twoCellAnchor>
  <xdr:twoCellAnchor>
    <xdr:from>
      <xdr:col>0</xdr:col>
      <xdr:colOff>28575</xdr:colOff>
      <xdr:row>5</xdr:row>
      <xdr:rowOff>19050</xdr:rowOff>
    </xdr:from>
    <xdr:to>
      <xdr:col>0</xdr:col>
      <xdr:colOff>1400175</xdr:colOff>
      <xdr:row>5</xdr:row>
      <xdr:rowOff>933450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314825" y="4067175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LOCATION</a:t>
          </a:r>
        </a:p>
      </xdr:txBody>
    </xdr:sp>
    <xdr:clientData/>
  </xdr:twoCellAnchor>
  <xdr:twoCellAnchor>
    <xdr:from>
      <xdr:col>0</xdr:col>
      <xdr:colOff>19050</xdr:colOff>
      <xdr:row>6</xdr:row>
      <xdr:rowOff>19050</xdr:rowOff>
    </xdr:from>
    <xdr:to>
      <xdr:col>0</xdr:col>
      <xdr:colOff>1390650</xdr:colOff>
      <xdr:row>6</xdr:row>
      <xdr:rowOff>933450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305300" y="5029200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MEDICINES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1371600</xdr:colOff>
      <xdr:row>7</xdr:row>
      <xdr:rowOff>914400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286250" y="5972175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SUPPLIERS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1371600</xdr:colOff>
      <xdr:row>8</xdr:row>
      <xdr:rowOff>914400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286250" y="6934200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ACCOUNTING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1371600</xdr:colOff>
      <xdr:row>9</xdr:row>
      <xdr:rowOff>914400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286250" y="7886700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TREATMENTS</a:t>
          </a:r>
        </a:p>
      </xdr:txBody>
    </xdr:sp>
    <xdr:clientData/>
  </xdr:twoCellAnchor>
  <xdr:twoCellAnchor>
    <xdr:from>
      <xdr:col>2</xdr:col>
      <xdr:colOff>0</xdr:colOff>
      <xdr:row>2</xdr:row>
      <xdr:rowOff>9525</xdr:rowOff>
    </xdr:from>
    <xdr:to>
      <xdr:col>2</xdr:col>
      <xdr:colOff>1419225</xdr:colOff>
      <xdr:row>2</xdr:row>
      <xdr:rowOff>923925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857500" y="1162050"/>
          <a:ext cx="1419225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STAFF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X PATIENT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19050</xdr:colOff>
      <xdr:row>3</xdr:row>
      <xdr:rowOff>9525</xdr:rowOff>
    </xdr:from>
    <xdr:to>
      <xdr:col>2</xdr:col>
      <xdr:colOff>1390650</xdr:colOff>
      <xdr:row>3</xdr:row>
      <xdr:rowOff>923925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876550" y="2124075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STAFF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X PATIENT X TIME</a:t>
          </a:r>
        </a:p>
      </xdr:txBody>
    </xdr:sp>
    <xdr:clientData/>
  </xdr:twoCellAnchor>
  <xdr:twoCellAnchor>
    <xdr:from>
      <xdr:col>0</xdr:col>
      <xdr:colOff>1419225</xdr:colOff>
      <xdr:row>2</xdr:row>
      <xdr:rowOff>209550</xdr:rowOff>
    </xdr:from>
    <xdr:to>
      <xdr:col>2</xdr:col>
      <xdr:colOff>38100</xdr:colOff>
      <xdr:row>3</xdr:row>
      <xdr:rowOff>495302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V="1">
          <a:off x="1419225" y="1362075"/>
          <a:ext cx="1476375" cy="1247777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1409700</xdr:colOff>
      <xdr:row>3</xdr:row>
      <xdr:rowOff>485775</xdr:rowOff>
    </xdr:from>
    <xdr:to>
      <xdr:col>2</xdr:col>
      <xdr:colOff>9525</xdr:colOff>
      <xdr:row>3</xdr:row>
      <xdr:rowOff>495300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V="1">
          <a:off x="1409700" y="2600325"/>
          <a:ext cx="1457325" cy="9525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1400175</xdr:colOff>
      <xdr:row>2</xdr:row>
      <xdr:rowOff>476250</xdr:rowOff>
    </xdr:from>
    <xdr:to>
      <xdr:col>2</xdr:col>
      <xdr:colOff>38100</xdr:colOff>
      <xdr:row>3</xdr:row>
      <xdr:rowOff>276225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stCxn id="10" idx="3"/>
        </xdr:cNvCxnSpPr>
      </xdr:nvCxnSpPr>
      <xdr:spPr>
        <a:xfrm>
          <a:off x="1400175" y="1628775"/>
          <a:ext cx="1495425" cy="76200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5</xdr:row>
      <xdr:rowOff>28575</xdr:rowOff>
    </xdr:from>
    <xdr:to>
      <xdr:col>2</xdr:col>
      <xdr:colOff>1390650</xdr:colOff>
      <xdr:row>5</xdr:row>
      <xdr:rowOff>942975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876550" y="4067175"/>
          <a:ext cx="1371600" cy="91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PATIENT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X TREATMENT X MEDICINE X TIME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1381125</xdr:colOff>
      <xdr:row>2</xdr:row>
      <xdr:rowOff>685800</xdr:rowOff>
    </xdr:from>
    <xdr:to>
      <xdr:col>2</xdr:col>
      <xdr:colOff>28575</xdr:colOff>
      <xdr:row>5</xdr:row>
      <xdr:rowOff>38100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1381125" y="1838325"/>
          <a:ext cx="1504950" cy="2238375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</xdr:row>
      <xdr:rowOff>85725</xdr:rowOff>
    </xdr:from>
    <xdr:to>
      <xdr:col>4</xdr:col>
      <xdr:colOff>28575</xdr:colOff>
      <xdr:row>1</xdr:row>
      <xdr:rowOff>95250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V="1">
          <a:off x="4286250" y="1047750"/>
          <a:ext cx="1457325" cy="9525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1390650</xdr:colOff>
      <xdr:row>5</xdr:row>
      <xdr:rowOff>485775</xdr:rowOff>
    </xdr:from>
    <xdr:to>
      <xdr:col>2</xdr:col>
      <xdr:colOff>19050</xdr:colOff>
      <xdr:row>6</xdr:row>
      <xdr:rowOff>476250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>
          <a:stCxn id="15" idx="3"/>
          <a:endCxn id="26" idx="1"/>
        </xdr:cNvCxnSpPr>
      </xdr:nvCxnSpPr>
      <xdr:spPr>
        <a:xfrm flipV="1">
          <a:off x="1390650" y="4524375"/>
          <a:ext cx="1485900" cy="95250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1371600</xdr:colOff>
      <xdr:row>6</xdr:row>
      <xdr:rowOff>9525</xdr:rowOff>
    </xdr:from>
    <xdr:to>
      <xdr:col>2</xdr:col>
      <xdr:colOff>19050</xdr:colOff>
      <xdr:row>9</xdr:row>
      <xdr:rowOff>457200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>
          <a:stCxn id="18" idx="3"/>
        </xdr:cNvCxnSpPr>
      </xdr:nvCxnSpPr>
      <xdr:spPr>
        <a:xfrm flipV="1">
          <a:off x="1371600" y="5010150"/>
          <a:ext cx="1504950" cy="333375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zoomScale="130" zoomScaleNormal="130" workbookViewId="0">
      <selection activeCell="A16" sqref="A16"/>
    </sheetView>
  </sheetViews>
  <sheetFormatPr defaultRowHeight="14.4" x14ac:dyDescent="0.3"/>
  <cols>
    <col min="3" max="3" width="8.88671875" style="3"/>
    <col min="4" max="4" width="74.44140625" customWidth="1"/>
  </cols>
  <sheetData>
    <row r="1" spans="1:10" x14ac:dyDescent="0.3">
      <c r="B1" s="14" t="s">
        <v>0</v>
      </c>
      <c r="E1" s="16" t="s">
        <v>1062</v>
      </c>
      <c r="F1" s="16"/>
      <c r="G1" s="16"/>
      <c r="H1" s="16"/>
      <c r="I1" s="16"/>
      <c r="J1" s="16"/>
    </row>
    <row r="2" spans="1:10" x14ac:dyDescent="0.3">
      <c r="B2" s="1"/>
      <c r="E2" s="16" t="s">
        <v>1063</v>
      </c>
      <c r="F2" s="16"/>
      <c r="G2" s="16"/>
      <c r="H2" s="16"/>
      <c r="I2" s="16"/>
      <c r="J2" s="16"/>
    </row>
    <row r="3" spans="1:10" x14ac:dyDescent="0.3">
      <c r="B3" s="1" t="s">
        <v>1</v>
      </c>
    </row>
    <row r="4" spans="1:10" x14ac:dyDescent="0.3">
      <c r="B4" s="1" t="s">
        <v>2</v>
      </c>
    </row>
    <row r="5" spans="1:10" x14ac:dyDescent="0.3">
      <c r="A5" s="19" t="s">
        <v>1066</v>
      </c>
    </row>
    <row r="6" spans="1:10" ht="25.8" x14ac:dyDescent="0.3">
      <c r="B6" s="15" t="s">
        <v>3</v>
      </c>
      <c r="C6" s="15"/>
      <c r="D6" s="15"/>
    </row>
    <row r="7" spans="1:10" x14ac:dyDescent="0.3">
      <c r="A7" s="19" t="s">
        <v>1066</v>
      </c>
      <c r="B7">
        <v>1</v>
      </c>
      <c r="C7" s="3">
        <v>1</v>
      </c>
      <c r="D7" s="1" t="s">
        <v>68</v>
      </c>
    </row>
    <row r="8" spans="1:10" x14ac:dyDescent="0.3">
      <c r="A8" s="19" t="s">
        <v>1066</v>
      </c>
      <c r="B8">
        <v>1</v>
      </c>
      <c r="C8" s="3">
        <v>1</v>
      </c>
      <c r="D8" s="1" t="s">
        <v>52</v>
      </c>
    </row>
    <row r="9" spans="1:10" x14ac:dyDescent="0.3">
      <c r="B9">
        <v>1</v>
      </c>
      <c r="C9" s="3">
        <v>1</v>
      </c>
      <c r="D9" s="1" t="s">
        <v>50</v>
      </c>
    </row>
    <row r="10" spans="1:10" x14ac:dyDescent="0.3">
      <c r="B10">
        <v>1</v>
      </c>
      <c r="C10" s="3">
        <v>1</v>
      </c>
      <c r="D10" s="1" t="s">
        <v>54</v>
      </c>
    </row>
    <row r="11" spans="1:10" x14ac:dyDescent="0.3">
      <c r="B11">
        <v>1</v>
      </c>
      <c r="C11" s="3">
        <v>1</v>
      </c>
      <c r="D11" s="1" t="s">
        <v>90</v>
      </c>
    </row>
    <row r="12" spans="1:10" x14ac:dyDescent="0.3">
      <c r="A12" s="19" t="s">
        <v>1066</v>
      </c>
      <c r="B12">
        <v>1</v>
      </c>
      <c r="C12" s="3">
        <v>1</v>
      </c>
      <c r="D12" s="1" t="s">
        <v>66</v>
      </c>
    </row>
    <row r="13" spans="1:10" x14ac:dyDescent="0.3">
      <c r="B13">
        <v>1</v>
      </c>
      <c r="C13" s="3">
        <v>1</v>
      </c>
      <c r="D13" s="1" t="s">
        <v>69</v>
      </c>
    </row>
    <row r="14" spans="1:10" x14ac:dyDescent="0.3">
      <c r="B14">
        <v>1</v>
      </c>
      <c r="C14" s="3">
        <v>1</v>
      </c>
      <c r="D14" s="1" t="s">
        <v>64</v>
      </c>
    </row>
    <row r="15" spans="1:10" x14ac:dyDescent="0.3">
      <c r="B15">
        <v>1</v>
      </c>
      <c r="C15" s="3">
        <v>1</v>
      </c>
      <c r="D15" s="1" t="s">
        <v>84</v>
      </c>
    </row>
    <row r="16" spans="1:10" x14ac:dyDescent="0.3">
      <c r="A16" s="19" t="s">
        <v>1066</v>
      </c>
      <c r="B16">
        <v>1</v>
      </c>
      <c r="C16" s="3">
        <v>1</v>
      </c>
      <c r="D16" s="1" t="s">
        <v>87</v>
      </c>
    </row>
    <row r="17" spans="2:4" x14ac:dyDescent="0.3">
      <c r="B17">
        <v>1</v>
      </c>
      <c r="C17" s="3">
        <v>1</v>
      </c>
      <c r="D17" s="1" t="s">
        <v>56</v>
      </c>
    </row>
    <row r="18" spans="2:4" x14ac:dyDescent="0.3">
      <c r="B18">
        <v>1</v>
      </c>
      <c r="C18" s="3">
        <v>1</v>
      </c>
      <c r="D18" s="1" t="s">
        <v>7</v>
      </c>
    </row>
    <row r="19" spans="2:4" x14ac:dyDescent="0.3">
      <c r="B19">
        <v>1</v>
      </c>
      <c r="C19" s="3">
        <v>1</v>
      </c>
      <c r="D19" s="1" t="s">
        <v>19</v>
      </c>
    </row>
    <row r="20" spans="2:4" x14ac:dyDescent="0.3">
      <c r="B20">
        <v>1</v>
      </c>
      <c r="C20" s="3">
        <v>1</v>
      </c>
      <c r="D20" s="1" t="s">
        <v>8</v>
      </c>
    </row>
    <row r="21" spans="2:4" x14ac:dyDescent="0.3">
      <c r="B21">
        <v>1</v>
      </c>
      <c r="C21" s="3">
        <v>1</v>
      </c>
      <c r="D21" s="1" t="s">
        <v>40</v>
      </c>
    </row>
    <row r="22" spans="2:4" x14ac:dyDescent="0.3">
      <c r="B22">
        <v>1</v>
      </c>
      <c r="C22" s="3">
        <v>1</v>
      </c>
      <c r="D22" s="1" t="s">
        <v>9</v>
      </c>
    </row>
    <row r="23" spans="2:4" x14ac:dyDescent="0.3">
      <c r="B23">
        <v>1</v>
      </c>
      <c r="C23" s="3">
        <v>1</v>
      </c>
      <c r="D23" s="1" t="s">
        <v>94</v>
      </c>
    </row>
    <row r="24" spans="2:4" x14ac:dyDescent="0.3">
      <c r="B24">
        <v>1</v>
      </c>
      <c r="C24" s="3">
        <v>1</v>
      </c>
      <c r="D24" s="1" t="s">
        <v>46</v>
      </c>
    </row>
    <row r="25" spans="2:4" x14ac:dyDescent="0.3">
      <c r="B25">
        <v>1</v>
      </c>
      <c r="C25" s="3">
        <v>1</v>
      </c>
      <c r="D25" s="1" t="s">
        <v>36</v>
      </c>
    </row>
    <row r="26" spans="2:4" x14ac:dyDescent="0.3">
      <c r="B26">
        <v>1</v>
      </c>
      <c r="C26" s="3">
        <v>1</v>
      </c>
      <c r="D26" s="1" t="s">
        <v>34</v>
      </c>
    </row>
    <row r="27" spans="2:4" x14ac:dyDescent="0.3">
      <c r="B27">
        <v>1</v>
      </c>
      <c r="C27" s="3">
        <v>1</v>
      </c>
      <c r="D27" s="1" t="s">
        <v>78</v>
      </c>
    </row>
    <row r="28" spans="2:4" x14ac:dyDescent="0.3">
      <c r="B28">
        <v>1</v>
      </c>
      <c r="C28" s="3">
        <v>1</v>
      </c>
      <c r="D28" s="1" t="s">
        <v>44</v>
      </c>
    </row>
    <row r="29" spans="2:4" x14ac:dyDescent="0.3">
      <c r="B29">
        <v>1</v>
      </c>
      <c r="C29" s="3">
        <v>2</v>
      </c>
      <c r="D29" s="1" t="s">
        <v>47</v>
      </c>
    </row>
    <row r="30" spans="2:4" x14ac:dyDescent="0.3">
      <c r="B30">
        <v>1</v>
      </c>
      <c r="C30" s="3">
        <v>2</v>
      </c>
      <c r="D30" s="1" t="s">
        <v>70</v>
      </c>
    </row>
    <row r="31" spans="2:4" x14ac:dyDescent="0.3">
      <c r="B31">
        <v>1</v>
      </c>
      <c r="C31" s="3">
        <v>2</v>
      </c>
      <c r="D31" s="1" t="s">
        <v>73</v>
      </c>
    </row>
    <row r="32" spans="2:4" x14ac:dyDescent="0.3">
      <c r="B32">
        <v>1</v>
      </c>
      <c r="C32" s="3">
        <v>2</v>
      </c>
      <c r="D32" s="1" t="s">
        <v>5</v>
      </c>
    </row>
    <row r="33" spans="2:4" x14ac:dyDescent="0.3">
      <c r="B33">
        <v>1</v>
      </c>
      <c r="C33" s="3">
        <v>2</v>
      </c>
      <c r="D33" s="1" t="s">
        <v>51</v>
      </c>
    </row>
    <row r="34" spans="2:4" x14ac:dyDescent="0.3">
      <c r="B34">
        <v>1</v>
      </c>
      <c r="C34" s="3">
        <v>2</v>
      </c>
      <c r="D34" s="1" t="s">
        <v>59</v>
      </c>
    </row>
    <row r="35" spans="2:4" x14ac:dyDescent="0.3">
      <c r="B35">
        <v>1</v>
      </c>
      <c r="C35" s="3">
        <v>2</v>
      </c>
      <c r="D35" s="1" t="s">
        <v>75</v>
      </c>
    </row>
    <row r="36" spans="2:4" x14ac:dyDescent="0.3">
      <c r="B36">
        <v>1</v>
      </c>
      <c r="C36" s="3">
        <v>2</v>
      </c>
      <c r="D36" s="1" t="s">
        <v>83</v>
      </c>
    </row>
    <row r="37" spans="2:4" x14ac:dyDescent="0.3">
      <c r="B37">
        <v>1</v>
      </c>
      <c r="C37" s="3">
        <v>2</v>
      </c>
      <c r="D37" s="1" t="s">
        <v>67</v>
      </c>
    </row>
    <row r="38" spans="2:4" x14ac:dyDescent="0.3">
      <c r="B38">
        <v>1</v>
      </c>
      <c r="C38" s="3">
        <v>2</v>
      </c>
      <c r="D38" s="1" t="s">
        <v>65</v>
      </c>
    </row>
    <row r="39" spans="2:4" x14ac:dyDescent="0.3">
      <c r="B39">
        <v>1</v>
      </c>
      <c r="C39" s="3">
        <v>2</v>
      </c>
      <c r="D39" s="1" t="s">
        <v>10</v>
      </c>
    </row>
    <row r="40" spans="2:4" x14ac:dyDescent="0.3">
      <c r="B40">
        <v>1</v>
      </c>
      <c r="C40" s="3">
        <v>2</v>
      </c>
      <c r="D40" s="1" t="s">
        <v>43</v>
      </c>
    </row>
    <row r="41" spans="2:4" x14ac:dyDescent="0.3">
      <c r="B41">
        <v>1</v>
      </c>
      <c r="C41" s="3">
        <v>2</v>
      </c>
      <c r="D41" s="1" t="s">
        <v>35</v>
      </c>
    </row>
    <row r="42" spans="2:4" x14ac:dyDescent="0.3">
      <c r="B42">
        <v>1</v>
      </c>
      <c r="C42" s="3">
        <v>2</v>
      </c>
      <c r="D42" s="1" t="s">
        <v>49</v>
      </c>
    </row>
    <row r="43" spans="2:4" x14ac:dyDescent="0.3">
      <c r="B43">
        <v>1</v>
      </c>
      <c r="C43" s="3">
        <v>2</v>
      </c>
      <c r="D43" s="1" t="s">
        <v>17</v>
      </c>
    </row>
    <row r="44" spans="2:4" x14ac:dyDescent="0.3">
      <c r="B44">
        <v>1</v>
      </c>
      <c r="C44" s="3">
        <v>3</v>
      </c>
      <c r="D44" s="1" t="s">
        <v>58</v>
      </c>
    </row>
    <row r="45" spans="2:4" x14ac:dyDescent="0.3">
      <c r="B45">
        <v>1</v>
      </c>
      <c r="C45" s="3">
        <v>3</v>
      </c>
      <c r="D45" s="1" t="s">
        <v>71</v>
      </c>
    </row>
    <row r="46" spans="2:4" x14ac:dyDescent="0.3">
      <c r="B46">
        <v>1</v>
      </c>
      <c r="C46" s="3">
        <v>3</v>
      </c>
      <c r="D46" s="1" t="s">
        <v>53</v>
      </c>
    </row>
    <row r="47" spans="2:4" x14ac:dyDescent="0.3">
      <c r="B47">
        <v>1</v>
      </c>
      <c r="C47" s="3">
        <v>3</v>
      </c>
      <c r="D47" s="1" t="s">
        <v>57</v>
      </c>
    </row>
    <row r="48" spans="2:4" x14ac:dyDescent="0.3">
      <c r="B48">
        <v>1</v>
      </c>
      <c r="C48" s="3">
        <v>3</v>
      </c>
      <c r="D48" s="1" t="s">
        <v>82</v>
      </c>
    </row>
    <row r="49" spans="2:4" x14ac:dyDescent="0.3">
      <c r="B49">
        <v>1</v>
      </c>
      <c r="C49" s="3">
        <v>3</v>
      </c>
      <c r="D49" s="1" t="s">
        <v>42</v>
      </c>
    </row>
    <row r="50" spans="2:4" x14ac:dyDescent="0.3">
      <c r="B50">
        <v>1</v>
      </c>
      <c r="C50" s="3">
        <v>3</v>
      </c>
      <c r="D50" s="1" t="s">
        <v>37</v>
      </c>
    </row>
    <row r="51" spans="2:4" x14ac:dyDescent="0.3">
      <c r="B51">
        <v>1</v>
      </c>
      <c r="C51" s="3">
        <v>3</v>
      </c>
      <c r="D51" s="1" t="s">
        <v>15</v>
      </c>
    </row>
    <row r="52" spans="2:4" x14ac:dyDescent="0.3">
      <c r="B52">
        <v>1</v>
      </c>
      <c r="C52" s="3">
        <v>3</v>
      </c>
      <c r="D52" s="1" t="s">
        <v>25</v>
      </c>
    </row>
    <row r="53" spans="2:4" x14ac:dyDescent="0.3">
      <c r="B53">
        <v>1</v>
      </c>
      <c r="C53" s="3">
        <v>3</v>
      </c>
      <c r="D53" s="1" t="s">
        <v>20</v>
      </c>
    </row>
    <row r="54" spans="2:4" x14ac:dyDescent="0.3">
      <c r="B54">
        <v>1</v>
      </c>
      <c r="C54" s="3">
        <v>4</v>
      </c>
      <c r="D54" s="1" t="s">
        <v>11</v>
      </c>
    </row>
    <row r="55" spans="2:4" x14ac:dyDescent="0.3">
      <c r="B55">
        <v>1</v>
      </c>
      <c r="C55" s="3">
        <v>4</v>
      </c>
      <c r="D55" s="1" t="s">
        <v>39</v>
      </c>
    </row>
    <row r="56" spans="2:4" x14ac:dyDescent="0.3">
      <c r="B56">
        <v>1</v>
      </c>
      <c r="C56" s="3">
        <v>5</v>
      </c>
      <c r="D56" s="1" t="s">
        <v>97</v>
      </c>
    </row>
    <row r="57" spans="2:4" x14ac:dyDescent="0.3">
      <c r="B57">
        <v>1</v>
      </c>
      <c r="C57" s="3">
        <v>5</v>
      </c>
      <c r="D57" s="1" t="s">
        <v>31</v>
      </c>
    </row>
    <row r="58" spans="2:4" x14ac:dyDescent="0.3">
      <c r="B58">
        <v>1</v>
      </c>
      <c r="C58" s="3">
        <v>5</v>
      </c>
      <c r="D58" s="1" t="s">
        <v>79</v>
      </c>
    </row>
    <row r="59" spans="2:4" x14ac:dyDescent="0.3">
      <c r="B59">
        <v>1</v>
      </c>
      <c r="C59" s="3">
        <v>5</v>
      </c>
      <c r="D59" s="1" t="s">
        <v>45</v>
      </c>
    </row>
    <row r="60" spans="2:4" x14ac:dyDescent="0.3">
      <c r="B60">
        <v>1</v>
      </c>
      <c r="C60" s="3">
        <v>5</v>
      </c>
      <c r="D60" s="1" t="s">
        <v>30</v>
      </c>
    </row>
    <row r="61" spans="2:4" x14ac:dyDescent="0.3">
      <c r="B61">
        <v>1</v>
      </c>
      <c r="C61" s="3">
        <v>5</v>
      </c>
      <c r="D61" s="1" t="s">
        <v>41</v>
      </c>
    </row>
    <row r="62" spans="2:4" x14ac:dyDescent="0.3">
      <c r="B62">
        <v>1</v>
      </c>
      <c r="C62" s="3">
        <v>6</v>
      </c>
      <c r="D62" s="1" t="s">
        <v>60</v>
      </c>
    </row>
    <row r="63" spans="2:4" x14ac:dyDescent="0.3">
      <c r="B63">
        <v>2</v>
      </c>
      <c r="C63" s="3">
        <v>1</v>
      </c>
      <c r="D63" s="1" t="s">
        <v>18</v>
      </c>
    </row>
    <row r="64" spans="2:4" x14ac:dyDescent="0.3">
      <c r="B64">
        <v>2</v>
      </c>
      <c r="C64" s="3">
        <v>2</v>
      </c>
      <c r="D64" s="1" t="s">
        <v>48</v>
      </c>
    </row>
    <row r="65" spans="2:4" x14ac:dyDescent="0.3">
      <c r="B65">
        <v>2</v>
      </c>
      <c r="C65" s="3">
        <v>4</v>
      </c>
      <c r="D65" s="1" t="s">
        <v>37</v>
      </c>
    </row>
    <row r="66" spans="2:4" x14ac:dyDescent="0.3">
      <c r="B66">
        <v>2</v>
      </c>
      <c r="C66" s="3">
        <v>4</v>
      </c>
      <c r="D66" s="1" t="s">
        <v>14</v>
      </c>
    </row>
    <row r="67" spans="2:4" x14ac:dyDescent="0.3">
      <c r="B67">
        <v>2</v>
      </c>
      <c r="C67" s="3">
        <v>4</v>
      </c>
      <c r="D67" s="1" t="s">
        <v>13</v>
      </c>
    </row>
    <row r="68" spans="2:4" x14ac:dyDescent="0.3">
      <c r="B68">
        <v>2</v>
      </c>
      <c r="C68" s="3">
        <v>5</v>
      </c>
      <c r="D68" s="1" t="s">
        <v>81</v>
      </c>
    </row>
    <row r="69" spans="2:4" x14ac:dyDescent="0.3">
      <c r="B69">
        <v>2</v>
      </c>
      <c r="C69" s="3">
        <v>5</v>
      </c>
      <c r="D69" s="1" t="s">
        <v>98</v>
      </c>
    </row>
    <row r="70" spans="2:4" x14ac:dyDescent="0.3">
      <c r="B70">
        <v>2</v>
      </c>
      <c r="C70" s="3">
        <v>5</v>
      </c>
      <c r="D70" s="1" t="s">
        <v>42</v>
      </c>
    </row>
    <row r="71" spans="2:4" x14ac:dyDescent="0.3">
      <c r="B71">
        <v>2</v>
      </c>
      <c r="C71" s="3">
        <v>5</v>
      </c>
      <c r="D71" s="1" t="s">
        <v>99</v>
      </c>
    </row>
    <row r="72" spans="2:4" x14ac:dyDescent="0.3">
      <c r="B72">
        <v>2</v>
      </c>
      <c r="C72" s="3">
        <v>6</v>
      </c>
      <c r="D72" s="1" t="s">
        <v>72</v>
      </c>
    </row>
    <row r="73" spans="2:4" x14ac:dyDescent="0.3">
      <c r="B73">
        <v>2</v>
      </c>
      <c r="C73" s="3">
        <v>6</v>
      </c>
      <c r="D73" s="1" t="s">
        <v>98</v>
      </c>
    </row>
    <row r="74" spans="2:4" x14ac:dyDescent="0.3">
      <c r="B74">
        <v>2</v>
      </c>
      <c r="C74" s="3">
        <v>6</v>
      </c>
      <c r="D74" s="1" t="s">
        <v>96</v>
      </c>
    </row>
    <row r="75" spans="2:4" x14ac:dyDescent="0.3">
      <c r="B75">
        <v>2</v>
      </c>
      <c r="C75" s="3">
        <v>7</v>
      </c>
      <c r="D75" s="1" t="s">
        <v>80</v>
      </c>
    </row>
    <row r="76" spans="2:4" x14ac:dyDescent="0.3">
      <c r="B76">
        <v>2</v>
      </c>
      <c r="C76" s="3">
        <v>7</v>
      </c>
      <c r="D76" s="1" t="s">
        <v>81</v>
      </c>
    </row>
    <row r="77" spans="2:4" x14ac:dyDescent="0.3">
      <c r="B77">
        <v>2</v>
      </c>
      <c r="C77" s="3">
        <v>7</v>
      </c>
      <c r="D77" s="1" t="s">
        <v>96</v>
      </c>
    </row>
    <row r="78" spans="2:4" x14ac:dyDescent="0.3">
      <c r="B78">
        <v>2</v>
      </c>
      <c r="C78" s="3">
        <v>7</v>
      </c>
      <c r="D78" s="1" t="s">
        <v>99</v>
      </c>
    </row>
    <row r="79" spans="2:4" x14ac:dyDescent="0.3">
      <c r="B79">
        <v>3</v>
      </c>
      <c r="C79" s="3">
        <v>1</v>
      </c>
      <c r="D79" s="1" t="s">
        <v>77</v>
      </c>
    </row>
    <row r="80" spans="2:4" x14ac:dyDescent="0.3">
      <c r="B80">
        <v>3</v>
      </c>
      <c r="C80" s="3">
        <v>1</v>
      </c>
      <c r="D80" s="1" t="s">
        <v>38</v>
      </c>
    </row>
    <row r="81" spans="2:4" x14ac:dyDescent="0.3">
      <c r="B81">
        <v>3</v>
      </c>
      <c r="C81" s="3">
        <v>1</v>
      </c>
      <c r="D81" s="1" t="s">
        <v>4</v>
      </c>
    </row>
    <row r="82" spans="2:4" x14ac:dyDescent="0.3">
      <c r="B82">
        <v>3</v>
      </c>
      <c r="C82" s="3">
        <v>1</v>
      </c>
      <c r="D82" s="1" t="s">
        <v>76</v>
      </c>
    </row>
    <row r="83" spans="2:4" x14ac:dyDescent="0.3">
      <c r="B83">
        <v>3</v>
      </c>
      <c r="C83" s="3">
        <v>3</v>
      </c>
      <c r="D83" s="1" t="s">
        <v>12</v>
      </c>
    </row>
    <row r="84" spans="2:4" x14ac:dyDescent="0.3">
      <c r="B84">
        <v>3</v>
      </c>
      <c r="C84" s="3">
        <v>5</v>
      </c>
      <c r="D84" s="1" t="s">
        <v>71</v>
      </c>
    </row>
    <row r="85" spans="2:4" x14ac:dyDescent="0.3">
      <c r="B85">
        <v>3</v>
      </c>
      <c r="C85" s="3">
        <v>5</v>
      </c>
      <c r="D85" s="1" t="s">
        <v>53</v>
      </c>
    </row>
    <row r="86" spans="2:4" x14ac:dyDescent="0.3">
      <c r="B86">
        <v>3</v>
      </c>
      <c r="C86" s="3">
        <v>5</v>
      </c>
      <c r="D86" s="1" t="s">
        <v>63</v>
      </c>
    </row>
    <row r="87" spans="2:4" x14ac:dyDescent="0.3">
      <c r="B87">
        <v>3</v>
      </c>
      <c r="C87" s="3">
        <v>5</v>
      </c>
      <c r="D87" s="1" t="s">
        <v>16</v>
      </c>
    </row>
    <row r="88" spans="2:4" x14ac:dyDescent="0.3">
      <c r="B88">
        <v>3</v>
      </c>
      <c r="C88" s="3">
        <v>5</v>
      </c>
      <c r="D88" s="1" t="s">
        <v>6</v>
      </c>
    </row>
    <row r="89" spans="2:4" x14ac:dyDescent="0.3">
      <c r="B89">
        <v>3</v>
      </c>
      <c r="C89" s="3">
        <v>5</v>
      </c>
      <c r="D89" s="1" t="s">
        <v>95</v>
      </c>
    </row>
    <row r="90" spans="2:4" x14ac:dyDescent="0.3">
      <c r="B90">
        <v>3</v>
      </c>
      <c r="C90" s="3">
        <v>5</v>
      </c>
      <c r="D90" s="1" t="s">
        <v>24</v>
      </c>
    </row>
    <row r="91" spans="2:4" x14ac:dyDescent="0.3">
      <c r="B91">
        <v>3</v>
      </c>
      <c r="C91" s="3">
        <v>5</v>
      </c>
      <c r="D91" s="1" t="s">
        <v>96</v>
      </c>
    </row>
    <row r="92" spans="2:4" x14ac:dyDescent="0.3">
      <c r="B92">
        <v>4</v>
      </c>
      <c r="C92" s="3">
        <v>1</v>
      </c>
      <c r="D92" s="1" t="s">
        <v>26</v>
      </c>
    </row>
    <row r="93" spans="2:4" x14ac:dyDescent="0.3">
      <c r="B93">
        <v>4</v>
      </c>
      <c r="C93" s="3">
        <v>1</v>
      </c>
      <c r="D93" s="1" t="s">
        <v>85</v>
      </c>
    </row>
    <row r="94" spans="2:4" x14ac:dyDescent="0.3">
      <c r="B94">
        <v>4</v>
      </c>
      <c r="C94" s="3">
        <v>1</v>
      </c>
      <c r="D94" s="1" t="s">
        <v>22</v>
      </c>
    </row>
    <row r="95" spans="2:4" x14ac:dyDescent="0.3">
      <c r="B95">
        <v>4</v>
      </c>
      <c r="C95" s="3">
        <v>2</v>
      </c>
      <c r="D95" s="1" t="s">
        <v>89</v>
      </c>
    </row>
    <row r="96" spans="2:4" x14ac:dyDescent="0.3">
      <c r="B96">
        <v>4</v>
      </c>
      <c r="C96" s="3">
        <v>2</v>
      </c>
      <c r="D96" s="1" t="s">
        <v>55</v>
      </c>
    </row>
    <row r="97" spans="2:4" x14ac:dyDescent="0.3">
      <c r="B97">
        <v>4</v>
      </c>
      <c r="C97" s="3">
        <v>2</v>
      </c>
      <c r="D97" s="1" t="s">
        <v>21</v>
      </c>
    </row>
    <row r="98" spans="2:4" x14ac:dyDescent="0.3">
      <c r="B98">
        <v>4</v>
      </c>
      <c r="C98" s="3">
        <v>2</v>
      </c>
      <c r="D98" s="1" t="s">
        <v>39</v>
      </c>
    </row>
    <row r="99" spans="2:4" x14ac:dyDescent="0.3">
      <c r="B99">
        <v>4</v>
      </c>
      <c r="C99" s="3">
        <v>2</v>
      </c>
      <c r="D99" s="1" t="s">
        <v>86</v>
      </c>
    </row>
    <row r="100" spans="2:4" x14ac:dyDescent="0.3">
      <c r="B100">
        <v>4</v>
      </c>
      <c r="C100" s="3">
        <v>2</v>
      </c>
      <c r="D100" s="1" t="s">
        <v>23</v>
      </c>
    </row>
    <row r="101" spans="2:4" x14ac:dyDescent="0.3">
      <c r="B101">
        <v>4</v>
      </c>
      <c r="C101" s="3">
        <v>2</v>
      </c>
      <c r="D101" s="1" t="s">
        <v>88</v>
      </c>
    </row>
    <row r="102" spans="2:4" x14ac:dyDescent="0.3">
      <c r="B102">
        <v>5</v>
      </c>
      <c r="C102" s="3">
        <v>1</v>
      </c>
      <c r="D102" s="1" t="s">
        <v>74</v>
      </c>
    </row>
    <row r="103" spans="2:4" x14ac:dyDescent="0.3">
      <c r="B103">
        <v>5</v>
      </c>
      <c r="C103" s="3">
        <v>1</v>
      </c>
      <c r="D103" s="1" t="s">
        <v>32</v>
      </c>
    </row>
    <row r="104" spans="2:4" x14ac:dyDescent="0.3">
      <c r="B104">
        <v>5</v>
      </c>
      <c r="C104" s="3">
        <v>1</v>
      </c>
      <c r="D104" s="1" t="s">
        <v>33</v>
      </c>
    </row>
    <row r="105" spans="2:4" x14ac:dyDescent="0.3">
      <c r="B105">
        <v>5</v>
      </c>
      <c r="C105" s="3">
        <v>2</v>
      </c>
      <c r="D105" s="1" t="s">
        <v>28</v>
      </c>
    </row>
    <row r="106" spans="2:4" x14ac:dyDescent="0.3">
      <c r="B106">
        <v>5</v>
      </c>
      <c r="C106" s="3">
        <v>2</v>
      </c>
      <c r="D106" s="1" t="s">
        <v>61</v>
      </c>
    </row>
    <row r="107" spans="2:4" x14ac:dyDescent="0.3">
      <c r="B107">
        <v>5</v>
      </c>
      <c r="C107" s="3">
        <v>2</v>
      </c>
      <c r="D107" s="1" t="s">
        <v>27</v>
      </c>
    </row>
    <row r="108" spans="2:4" x14ac:dyDescent="0.3">
      <c r="B108">
        <v>5</v>
      </c>
      <c r="C108" s="3">
        <v>2</v>
      </c>
      <c r="D108" s="1" t="s">
        <v>29</v>
      </c>
    </row>
    <row r="109" spans="2:4" x14ac:dyDescent="0.3">
      <c r="B109">
        <v>5</v>
      </c>
      <c r="C109" s="3">
        <v>2</v>
      </c>
      <c r="D109" s="1" t="s">
        <v>62</v>
      </c>
    </row>
    <row r="110" spans="2:4" x14ac:dyDescent="0.3">
      <c r="B110">
        <v>6</v>
      </c>
      <c r="C110" s="3">
        <v>1</v>
      </c>
      <c r="D110" s="1" t="s">
        <v>92</v>
      </c>
    </row>
    <row r="111" spans="2:4" x14ac:dyDescent="0.3">
      <c r="B111">
        <v>6</v>
      </c>
      <c r="C111" s="3">
        <v>2</v>
      </c>
      <c r="D111" s="1" t="s">
        <v>91</v>
      </c>
    </row>
    <row r="112" spans="2:4" x14ac:dyDescent="0.3">
      <c r="D112" s="1" t="s">
        <v>93</v>
      </c>
    </row>
  </sheetData>
  <sortState ref="B7:D114">
    <sortCondition ref="B7:B114"/>
    <sortCondition ref="C7:C114"/>
    <sortCondition ref="D7:D114"/>
  </sortState>
  <mergeCells count="3">
    <mergeCell ref="B6:D6"/>
    <mergeCell ref="E1:J1"/>
    <mergeCell ref="E2:J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13.6640625" bestFit="1" customWidth="1"/>
    <col min="2" max="2" width="11.109375" bestFit="1" customWidth="1"/>
  </cols>
  <sheetData>
    <row r="1" spans="1:3" x14ac:dyDescent="0.3">
      <c r="A1" t="s">
        <v>788</v>
      </c>
      <c r="B1" t="s">
        <v>789</v>
      </c>
      <c r="C1" t="s">
        <v>790</v>
      </c>
    </row>
    <row r="2" spans="1:3" x14ac:dyDescent="0.3">
      <c r="A2" t="s">
        <v>785</v>
      </c>
      <c r="B2" t="s">
        <v>782</v>
      </c>
      <c r="C2">
        <v>24</v>
      </c>
    </row>
    <row r="3" spans="1:3" x14ac:dyDescent="0.3">
      <c r="A3" t="s">
        <v>786</v>
      </c>
      <c r="B3" t="s">
        <v>783</v>
      </c>
      <c r="C3">
        <v>35</v>
      </c>
    </row>
    <row r="4" spans="1:3" x14ac:dyDescent="0.3">
      <c r="A4" t="s">
        <v>787</v>
      </c>
      <c r="B4" t="s">
        <v>784</v>
      </c>
      <c r="C4">
        <v>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2" bestFit="1" customWidth="1"/>
    <col min="2" max="2" width="43.88671875" customWidth="1"/>
  </cols>
  <sheetData>
    <row r="1" spans="1:5" x14ac:dyDescent="0.3">
      <c r="A1" s="9" t="s">
        <v>791</v>
      </c>
      <c r="B1" s="9" t="s">
        <v>792</v>
      </c>
    </row>
    <row r="2" spans="1:5" x14ac:dyDescent="0.3">
      <c r="A2" s="12" t="str">
        <f t="shared" ref="A2:A10" si="0">"med_00"&amp;E2</f>
        <v>med_001</v>
      </c>
      <c r="B2" s="11" t="s">
        <v>793</v>
      </c>
      <c r="E2" s="11">
        <v>1</v>
      </c>
    </row>
    <row r="3" spans="1:5" x14ac:dyDescent="0.3">
      <c r="A3" s="12" t="str">
        <f t="shared" si="0"/>
        <v>med_002</v>
      </c>
      <c r="B3" s="11" t="s">
        <v>794</v>
      </c>
      <c r="E3" s="11">
        <v>2</v>
      </c>
    </row>
    <row r="4" spans="1:5" x14ac:dyDescent="0.3">
      <c r="A4" s="12" t="str">
        <f t="shared" si="0"/>
        <v>med_003</v>
      </c>
      <c r="B4" s="11" t="s">
        <v>795</v>
      </c>
      <c r="E4" s="11">
        <v>3</v>
      </c>
    </row>
    <row r="5" spans="1:5" x14ac:dyDescent="0.3">
      <c r="A5" s="12" t="str">
        <f t="shared" si="0"/>
        <v>med_004</v>
      </c>
      <c r="B5" s="11" t="s">
        <v>796</v>
      </c>
      <c r="E5" s="11">
        <v>4</v>
      </c>
    </row>
    <row r="6" spans="1:5" x14ac:dyDescent="0.3">
      <c r="A6" s="12" t="str">
        <f t="shared" si="0"/>
        <v>med_005</v>
      </c>
      <c r="B6" s="11" t="s">
        <v>797</v>
      </c>
      <c r="E6" s="11">
        <v>5</v>
      </c>
    </row>
    <row r="7" spans="1:5" x14ac:dyDescent="0.3">
      <c r="A7" s="12" t="str">
        <f t="shared" si="0"/>
        <v>med_006</v>
      </c>
      <c r="B7" s="11" t="s">
        <v>798</v>
      </c>
      <c r="E7" s="11">
        <v>6</v>
      </c>
    </row>
    <row r="8" spans="1:5" x14ac:dyDescent="0.3">
      <c r="A8" s="12" t="str">
        <f t="shared" si="0"/>
        <v>med_007</v>
      </c>
      <c r="B8" s="11" t="s">
        <v>799</v>
      </c>
      <c r="E8" s="11">
        <v>7</v>
      </c>
    </row>
    <row r="9" spans="1:5" x14ac:dyDescent="0.3">
      <c r="A9" s="12" t="str">
        <f t="shared" si="0"/>
        <v>med_008</v>
      </c>
      <c r="B9" s="11" t="s">
        <v>800</v>
      </c>
      <c r="E9" s="11">
        <v>8</v>
      </c>
    </row>
    <row r="10" spans="1:5" x14ac:dyDescent="0.3">
      <c r="A10" s="12" t="str">
        <f t="shared" si="0"/>
        <v>med_009</v>
      </c>
      <c r="B10" s="11" t="s">
        <v>801</v>
      </c>
      <c r="E10" s="11">
        <v>9</v>
      </c>
    </row>
    <row r="11" spans="1:5" x14ac:dyDescent="0.3">
      <c r="A11" s="12" t="str">
        <f t="shared" ref="A11:A42" si="1">"med_0"&amp;E11</f>
        <v>med_010</v>
      </c>
      <c r="B11" s="11" t="s">
        <v>802</v>
      </c>
      <c r="E11" s="11">
        <v>10</v>
      </c>
    </row>
    <row r="12" spans="1:5" x14ac:dyDescent="0.3">
      <c r="A12" s="12" t="str">
        <f t="shared" si="1"/>
        <v>med_011</v>
      </c>
      <c r="B12" s="11" t="s">
        <v>803</v>
      </c>
      <c r="E12" s="11">
        <v>11</v>
      </c>
    </row>
    <row r="13" spans="1:5" x14ac:dyDescent="0.3">
      <c r="A13" s="12" t="str">
        <f t="shared" si="1"/>
        <v>med_012</v>
      </c>
      <c r="B13" s="11" t="s">
        <v>804</v>
      </c>
      <c r="E13" s="11">
        <v>12</v>
      </c>
    </row>
    <row r="14" spans="1:5" x14ac:dyDescent="0.3">
      <c r="A14" s="12" t="str">
        <f t="shared" si="1"/>
        <v>med_013</v>
      </c>
      <c r="B14" s="11" t="s">
        <v>805</v>
      </c>
      <c r="E14" s="11">
        <v>13</v>
      </c>
    </row>
    <row r="15" spans="1:5" x14ac:dyDescent="0.3">
      <c r="A15" s="12" t="str">
        <f t="shared" si="1"/>
        <v>med_014</v>
      </c>
      <c r="B15" s="11" t="s">
        <v>806</v>
      </c>
      <c r="E15" s="11">
        <v>14</v>
      </c>
    </row>
    <row r="16" spans="1:5" x14ac:dyDescent="0.3">
      <c r="A16" s="12" t="str">
        <f t="shared" si="1"/>
        <v>med_015</v>
      </c>
      <c r="B16" s="11" t="s">
        <v>807</v>
      </c>
      <c r="E16" s="11">
        <v>15</v>
      </c>
    </row>
    <row r="17" spans="1:5" x14ac:dyDescent="0.3">
      <c r="A17" s="12" t="str">
        <f t="shared" si="1"/>
        <v>med_016</v>
      </c>
      <c r="B17" s="11" t="s">
        <v>808</v>
      </c>
      <c r="E17" s="11">
        <v>16</v>
      </c>
    </row>
    <row r="18" spans="1:5" x14ac:dyDescent="0.3">
      <c r="A18" s="12" t="str">
        <f t="shared" si="1"/>
        <v>med_017</v>
      </c>
      <c r="B18" s="11" t="s">
        <v>809</v>
      </c>
      <c r="E18" s="11">
        <v>17</v>
      </c>
    </row>
    <row r="19" spans="1:5" x14ac:dyDescent="0.3">
      <c r="A19" s="12" t="str">
        <f t="shared" si="1"/>
        <v>med_018</v>
      </c>
      <c r="B19" s="11" t="s">
        <v>810</v>
      </c>
      <c r="E19" s="11">
        <v>18</v>
      </c>
    </row>
    <row r="20" spans="1:5" x14ac:dyDescent="0.3">
      <c r="A20" s="12" t="str">
        <f t="shared" si="1"/>
        <v>med_019</v>
      </c>
      <c r="B20" s="11" t="s">
        <v>811</v>
      </c>
      <c r="E20" s="11">
        <v>19</v>
      </c>
    </row>
    <row r="21" spans="1:5" x14ac:dyDescent="0.3">
      <c r="A21" s="12" t="str">
        <f t="shared" si="1"/>
        <v>med_020</v>
      </c>
      <c r="B21" s="11" t="s">
        <v>812</v>
      </c>
      <c r="E21" s="11">
        <v>20</v>
      </c>
    </row>
    <row r="22" spans="1:5" x14ac:dyDescent="0.3">
      <c r="A22" s="12" t="str">
        <f t="shared" si="1"/>
        <v>med_021</v>
      </c>
      <c r="B22" s="11" t="s">
        <v>813</v>
      </c>
      <c r="E22" s="11">
        <v>21</v>
      </c>
    </row>
    <row r="23" spans="1:5" x14ac:dyDescent="0.3">
      <c r="A23" s="12" t="str">
        <f t="shared" si="1"/>
        <v>med_022</v>
      </c>
      <c r="B23" s="11" t="s">
        <v>814</v>
      </c>
      <c r="E23" s="11">
        <v>22</v>
      </c>
    </row>
    <row r="24" spans="1:5" x14ac:dyDescent="0.3">
      <c r="A24" s="12" t="str">
        <f t="shared" si="1"/>
        <v>med_023</v>
      </c>
      <c r="B24" s="11" t="s">
        <v>815</v>
      </c>
      <c r="E24" s="11">
        <v>23</v>
      </c>
    </row>
    <row r="25" spans="1:5" x14ac:dyDescent="0.3">
      <c r="A25" s="12" t="str">
        <f t="shared" si="1"/>
        <v>med_024</v>
      </c>
      <c r="B25" s="11" t="s">
        <v>816</v>
      </c>
      <c r="E25" s="11">
        <v>24</v>
      </c>
    </row>
    <row r="26" spans="1:5" x14ac:dyDescent="0.3">
      <c r="A26" s="12" t="str">
        <f t="shared" si="1"/>
        <v>med_025</v>
      </c>
      <c r="B26" s="11" t="s">
        <v>817</v>
      </c>
      <c r="E26" s="11">
        <v>25</v>
      </c>
    </row>
    <row r="27" spans="1:5" x14ac:dyDescent="0.3">
      <c r="A27" s="12" t="str">
        <f t="shared" si="1"/>
        <v>med_026</v>
      </c>
      <c r="B27" s="11" t="s">
        <v>818</v>
      </c>
      <c r="E27" s="11">
        <v>26</v>
      </c>
    </row>
    <row r="28" spans="1:5" x14ac:dyDescent="0.3">
      <c r="A28" s="12" t="str">
        <f t="shared" si="1"/>
        <v>med_027</v>
      </c>
      <c r="B28" s="11" t="s">
        <v>819</v>
      </c>
      <c r="E28" s="11">
        <v>27</v>
      </c>
    </row>
    <row r="29" spans="1:5" x14ac:dyDescent="0.3">
      <c r="A29" s="12" t="str">
        <f t="shared" si="1"/>
        <v>med_028</v>
      </c>
      <c r="B29" s="11" t="s">
        <v>820</v>
      </c>
      <c r="E29" s="11">
        <v>28</v>
      </c>
    </row>
    <row r="30" spans="1:5" x14ac:dyDescent="0.3">
      <c r="A30" s="12" t="str">
        <f t="shared" si="1"/>
        <v>med_029</v>
      </c>
      <c r="B30" s="11" t="s">
        <v>821</v>
      </c>
      <c r="E30" s="11">
        <v>29</v>
      </c>
    </row>
    <row r="31" spans="1:5" x14ac:dyDescent="0.3">
      <c r="A31" s="12" t="str">
        <f t="shared" si="1"/>
        <v>med_030</v>
      </c>
      <c r="B31" s="11" t="s">
        <v>822</v>
      </c>
      <c r="E31" s="11">
        <v>30</v>
      </c>
    </row>
    <row r="32" spans="1:5" x14ac:dyDescent="0.3">
      <c r="A32" s="12" t="str">
        <f t="shared" si="1"/>
        <v>med_031</v>
      </c>
      <c r="B32" s="11" t="s">
        <v>823</v>
      </c>
      <c r="E32" s="11">
        <v>31</v>
      </c>
    </row>
    <row r="33" spans="1:5" x14ac:dyDescent="0.3">
      <c r="A33" s="12" t="str">
        <f t="shared" si="1"/>
        <v>med_032</v>
      </c>
      <c r="B33" s="11" t="s">
        <v>824</v>
      </c>
      <c r="E33" s="11">
        <v>32</v>
      </c>
    </row>
    <row r="34" spans="1:5" x14ac:dyDescent="0.3">
      <c r="A34" s="12" t="str">
        <f t="shared" si="1"/>
        <v>med_033</v>
      </c>
      <c r="B34" s="11" t="s">
        <v>825</v>
      </c>
      <c r="E34" s="11">
        <v>33</v>
      </c>
    </row>
    <row r="35" spans="1:5" x14ac:dyDescent="0.3">
      <c r="A35" s="12" t="str">
        <f t="shared" si="1"/>
        <v>med_034</v>
      </c>
      <c r="B35" s="11" t="s">
        <v>826</v>
      </c>
      <c r="E35" s="11">
        <v>34</v>
      </c>
    </row>
    <row r="36" spans="1:5" x14ac:dyDescent="0.3">
      <c r="A36" s="12" t="str">
        <f t="shared" si="1"/>
        <v>med_035</v>
      </c>
      <c r="B36" s="11" t="s">
        <v>827</v>
      </c>
      <c r="E36" s="11">
        <v>35</v>
      </c>
    </row>
    <row r="37" spans="1:5" x14ac:dyDescent="0.3">
      <c r="A37" s="12" t="str">
        <f t="shared" si="1"/>
        <v>med_036</v>
      </c>
      <c r="B37" s="11" t="s">
        <v>828</v>
      </c>
      <c r="E37" s="11">
        <v>36</v>
      </c>
    </row>
    <row r="38" spans="1:5" x14ac:dyDescent="0.3">
      <c r="A38" s="12" t="str">
        <f t="shared" si="1"/>
        <v>med_037</v>
      </c>
      <c r="B38" s="11" t="s">
        <v>829</v>
      </c>
      <c r="E38" s="11">
        <v>37</v>
      </c>
    </row>
    <row r="39" spans="1:5" x14ac:dyDescent="0.3">
      <c r="A39" s="12" t="str">
        <f t="shared" si="1"/>
        <v>med_038</v>
      </c>
      <c r="B39" s="11" t="s">
        <v>830</v>
      </c>
      <c r="E39" s="11">
        <v>38</v>
      </c>
    </row>
    <row r="40" spans="1:5" x14ac:dyDescent="0.3">
      <c r="A40" s="12" t="str">
        <f t="shared" si="1"/>
        <v>med_039</v>
      </c>
      <c r="B40" s="11" t="s">
        <v>831</v>
      </c>
      <c r="E40" s="11">
        <v>39</v>
      </c>
    </row>
    <row r="41" spans="1:5" x14ac:dyDescent="0.3">
      <c r="A41" s="12" t="str">
        <f t="shared" si="1"/>
        <v>med_040</v>
      </c>
      <c r="B41" s="11" t="s">
        <v>832</v>
      </c>
      <c r="E41" s="11">
        <v>40</v>
      </c>
    </row>
    <row r="42" spans="1:5" x14ac:dyDescent="0.3">
      <c r="A42" s="12" t="str">
        <f t="shared" si="1"/>
        <v>med_041</v>
      </c>
      <c r="B42" s="11" t="s">
        <v>833</v>
      </c>
      <c r="E42" s="11">
        <v>41</v>
      </c>
    </row>
    <row r="43" spans="1:5" x14ac:dyDescent="0.3">
      <c r="A43" s="12" t="str">
        <f t="shared" ref="A43:A74" si="2">"med_0"&amp;E43</f>
        <v>med_042</v>
      </c>
      <c r="B43" s="11" t="s">
        <v>834</v>
      </c>
      <c r="E43" s="11">
        <v>42</v>
      </c>
    </row>
    <row r="44" spans="1:5" x14ac:dyDescent="0.3">
      <c r="A44" s="12" t="str">
        <f t="shared" si="2"/>
        <v>med_043</v>
      </c>
      <c r="B44" s="11" t="s">
        <v>835</v>
      </c>
      <c r="E44" s="11">
        <v>43</v>
      </c>
    </row>
    <row r="45" spans="1:5" x14ac:dyDescent="0.3">
      <c r="A45" s="12" t="str">
        <f t="shared" si="2"/>
        <v>med_044</v>
      </c>
      <c r="B45" s="11" t="s">
        <v>836</v>
      </c>
      <c r="E45" s="11">
        <v>44</v>
      </c>
    </row>
    <row r="46" spans="1:5" x14ac:dyDescent="0.3">
      <c r="A46" s="12" t="str">
        <f t="shared" si="2"/>
        <v>med_045</v>
      </c>
      <c r="B46" s="11" t="s">
        <v>837</v>
      </c>
      <c r="E46" s="11">
        <v>45</v>
      </c>
    </row>
    <row r="47" spans="1:5" x14ac:dyDescent="0.3">
      <c r="A47" s="12" t="str">
        <f t="shared" si="2"/>
        <v>med_046</v>
      </c>
      <c r="B47" s="11" t="s">
        <v>838</v>
      </c>
      <c r="E47" s="11">
        <v>46</v>
      </c>
    </row>
    <row r="48" spans="1:5" x14ac:dyDescent="0.3">
      <c r="A48" s="12" t="str">
        <f t="shared" si="2"/>
        <v>med_047</v>
      </c>
      <c r="B48" s="11" t="s">
        <v>839</v>
      </c>
      <c r="E48" s="11">
        <v>47</v>
      </c>
    </row>
    <row r="49" spans="1:5" x14ac:dyDescent="0.3">
      <c r="A49" s="12" t="str">
        <f t="shared" si="2"/>
        <v>med_048</v>
      </c>
      <c r="B49" s="11" t="s">
        <v>840</v>
      </c>
      <c r="E49" s="11">
        <v>48</v>
      </c>
    </row>
    <row r="50" spans="1:5" x14ac:dyDescent="0.3">
      <c r="A50" s="12" t="str">
        <f t="shared" si="2"/>
        <v>med_049</v>
      </c>
      <c r="B50" s="11" t="s">
        <v>841</v>
      </c>
      <c r="E50" s="11">
        <v>49</v>
      </c>
    </row>
    <row r="51" spans="1:5" x14ac:dyDescent="0.3">
      <c r="A51" s="12" t="str">
        <f t="shared" si="2"/>
        <v>med_050</v>
      </c>
      <c r="B51" s="11" t="s">
        <v>842</v>
      </c>
      <c r="E51" s="11">
        <v>50</v>
      </c>
    </row>
    <row r="52" spans="1:5" x14ac:dyDescent="0.3">
      <c r="A52" s="12" t="str">
        <f t="shared" si="2"/>
        <v>med_051</v>
      </c>
      <c r="B52" s="11" t="s">
        <v>843</v>
      </c>
      <c r="E52" s="11">
        <v>51</v>
      </c>
    </row>
    <row r="53" spans="1:5" x14ac:dyDescent="0.3">
      <c r="A53" s="12" t="str">
        <f t="shared" si="2"/>
        <v>med_052</v>
      </c>
      <c r="B53" s="11" t="s">
        <v>844</v>
      </c>
      <c r="E53" s="11">
        <v>52</v>
      </c>
    </row>
    <row r="54" spans="1:5" x14ac:dyDescent="0.3">
      <c r="A54" s="12" t="str">
        <f t="shared" si="2"/>
        <v>med_053</v>
      </c>
      <c r="B54" s="11" t="s">
        <v>845</v>
      </c>
      <c r="E54" s="11">
        <v>53</v>
      </c>
    </row>
    <row r="55" spans="1:5" x14ac:dyDescent="0.3">
      <c r="A55" s="12" t="str">
        <f t="shared" si="2"/>
        <v>med_054</v>
      </c>
      <c r="B55" s="11" t="s">
        <v>846</v>
      </c>
      <c r="E55" s="11">
        <v>54</v>
      </c>
    </row>
    <row r="56" spans="1:5" x14ac:dyDescent="0.3">
      <c r="A56" s="12" t="str">
        <f t="shared" si="2"/>
        <v>med_055</v>
      </c>
      <c r="B56" s="11" t="s">
        <v>847</v>
      </c>
      <c r="E56" s="11">
        <v>55</v>
      </c>
    </row>
    <row r="57" spans="1:5" x14ac:dyDescent="0.3">
      <c r="A57" s="12" t="str">
        <f t="shared" si="2"/>
        <v>med_056</v>
      </c>
      <c r="B57" s="11" t="s">
        <v>848</v>
      </c>
      <c r="E57" s="11">
        <v>56</v>
      </c>
    </row>
    <row r="58" spans="1:5" x14ac:dyDescent="0.3">
      <c r="A58" s="12" t="str">
        <f t="shared" si="2"/>
        <v>med_057</v>
      </c>
      <c r="B58" s="11" t="s">
        <v>849</v>
      </c>
      <c r="E58" s="11">
        <v>57</v>
      </c>
    </row>
    <row r="59" spans="1:5" x14ac:dyDescent="0.3">
      <c r="A59" s="12" t="str">
        <f t="shared" si="2"/>
        <v>med_058</v>
      </c>
      <c r="B59" s="11" t="s">
        <v>850</v>
      </c>
      <c r="E59" s="11">
        <v>58</v>
      </c>
    </row>
    <row r="60" spans="1:5" x14ac:dyDescent="0.3">
      <c r="A60" s="12" t="str">
        <f t="shared" si="2"/>
        <v>med_059</v>
      </c>
      <c r="B60" s="11" t="s">
        <v>851</v>
      </c>
      <c r="E60" s="11">
        <v>59</v>
      </c>
    </row>
    <row r="61" spans="1:5" x14ac:dyDescent="0.3">
      <c r="A61" s="12" t="str">
        <f t="shared" si="2"/>
        <v>med_060</v>
      </c>
      <c r="B61" s="11" t="s">
        <v>852</v>
      </c>
      <c r="E61" s="11">
        <v>60</v>
      </c>
    </row>
    <row r="62" spans="1:5" x14ac:dyDescent="0.3">
      <c r="A62" s="12" t="str">
        <f t="shared" si="2"/>
        <v>med_061</v>
      </c>
      <c r="B62" s="11" t="s">
        <v>853</v>
      </c>
      <c r="E62" s="11">
        <v>61</v>
      </c>
    </row>
    <row r="63" spans="1:5" x14ac:dyDescent="0.3">
      <c r="A63" s="12" t="str">
        <f t="shared" si="2"/>
        <v>med_062</v>
      </c>
      <c r="B63" s="11" t="s">
        <v>854</v>
      </c>
      <c r="E63" s="11">
        <v>62</v>
      </c>
    </row>
    <row r="64" spans="1:5" x14ac:dyDescent="0.3">
      <c r="A64" s="12" t="str">
        <f t="shared" si="2"/>
        <v>med_063</v>
      </c>
      <c r="B64" s="11" t="s">
        <v>855</v>
      </c>
      <c r="E64" s="11">
        <v>63</v>
      </c>
    </row>
    <row r="65" spans="1:5" x14ac:dyDescent="0.3">
      <c r="A65" s="12" t="str">
        <f t="shared" si="2"/>
        <v>med_064</v>
      </c>
      <c r="B65" s="11" t="s">
        <v>856</v>
      </c>
      <c r="E65" s="11">
        <v>64</v>
      </c>
    </row>
    <row r="66" spans="1:5" x14ac:dyDescent="0.3">
      <c r="A66" s="12" t="str">
        <f t="shared" si="2"/>
        <v>med_065</v>
      </c>
      <c r="B66" s="11" t="s">
        <v>857</v>
      </c>
      <c r="E66" s="11">
        <v>65</v>
      </c>
    </row>
    <row r="67" spans="1:5" x14ac:dyDescent="0.3">
      <c r="A67" s="12" t="str">
        <f t="shared" si="2"/>
        <v>med_066</v>
      </c>
      <c r="B67" s="11" t="s">
        <v>858</v>
      </c>
      <c r="E67" s="11">
        <v>66</v>
      </c>
    </row>
    <row r="68" spans="1:5" x14ac:dyDescent="0.3">
      <c r="A68" s="12" t="str">
        <f t="shared" si="2"/>
        <v>med_067</v>
      </c>
      <c r="B68" s="11" t="s">
        <v>859</v>
      </c>
      <c r="E68" s="11">
        <v>67</v>
      </c>
    </row>
    <row r="69" spans="1:5" x14ac:dyDescent="0.3">
      <c r="A69" s="12" t="str">
        <f t="shared" si="2"/>
        <v>med_068</v>
      </c>
      <c r="B69" s="11" t="s">
        <v>860</v>
      </c>
      <c r="E69" s="11">
        <v>68</v>
      </c>
    </row>
    <row r="70" spans="1:5" x14ac:dyDescent="0.3">
      <c r="A70" s="12" t="str">
        <f t="shared" si="2"/>
        <v>med_069</v>
      </c>
      <c r="B70" s="11" t="s">
        <v>861</v>
      </c>
      <c r="E70" s="11">
        <v>69</v>
      </c>
    </row>
    <row r="71" spans="1:5" x14ac:dyDescent="0.3">
      <c r="A71" s="12" t="str">
        <f t="shared" si="2"/>
        <v>med_070</v>
      </c>
      <c r="B71" s="11" t="s">
        <v>862</v>
      </c>
      <c r="E71" s="11">
        <v>70</v>
      </c>
    </row>
    <row r="72" spans="1:5" x14ac:dyDescent="0.3">
      <c r="A72" s="12" t="str">
        <f t="shared" si="2"/>
        <v>med_071</v>
      </c>
      <c r="B72" s="11" t="s">
        <v>863</v>
      </c>
      <c r="E72" s="11">
        <v>71</v>
      </c>
    </row>
    <row r="73" spans="1:5" x14ac:dyDescent="0.3">
      <c r="A73" s="12" t="str">
        <f t="shared" si="2"/>
        <v>med_072</v>
      </c>
      <c r="B73" s="11" t="s">
        <v>864</v>
      </c>
      <c r="E73" s="11">
        <v>72</v>
      </c>
    </row>
    <row r="74" spans="1:5" x14ac:dyDescent="0.3">
      <c r="A74" s="12" t="str">
        <f t="shared" si="2"/>
        <v>med_073</v>
      </c>
      <c r="B74" s="11" t="s">
        <v>865</v>
      </c>
      <c r="E74" s="11">
        <v>73</v>
      </c>
    </row>
    <row r="75" spans="1:5" x14ac:dyDescent="0.3">
      <c r="A75" s="12" t="str">
        <f t="shared" ref="A75:A100" si="3">"med_0"&amp;E75</f>
        <v>med_074</v>
      </c>
      <c r="B75" s="11" t="s">
        <v>866</v>
      </c>
      <c r="E75" s="11">
        <v>74</v>
      </c>
    </row>
    <row r="76" spans="1:5" x14ac:dyDescent="0.3">
      <c r="A76" s="12" t="str">
        <f t="shared" si="3"/>
        <v>med_075</v>
      </c>
      <c r="B76" s="11" t="s">
        <v>867</v>
      </c>
      <c r="E76" s="11">
        <v>75</v>
      </c>
    </row>
    <row r="77" spans="1:5" x14ac:dyDescent="0.3">
      <c r="A77" s="12" t="str">
        <f t="shared" si="3"/>
        <v>med_076</v>
      </c>
      <c r="B77" s="11" t="s">
        <v>868</v>
      </c>
      <c r="E77" s="11">
        <v>76</v>
      </c>
    </row>
    <row r="78" spans="1:5" x14ac:dyDescent="0.3">
      <c r="A78" s="12" t="str">
        <f t="shared" si="3"/>
        <v>med_077</v>
      </c>
      <c r="B78" s="11" t="s">
        <v>869</v>
      </c>
      <c r="E78" s="11">
        <v>77</v>
      </c>
    </row>
    <row r="79" spans="1:5" x14ac:dyDescent="0.3">
      <c r="A79" s="12" t="str">
        <f t="shared" si="3"/>
        <v>med_078</v>
      </c>
      <c r="B79" s="11" t="s">
        <v>870</v>
      </c>
      <c r="E79" s="11">
        <v>78</v>
      </c>
    </row>
    <row r="80" spans="1:5" x14ac:dyDescent="0.3">
      <c r="A80" s="12" t="str">
        <f t="shared" si="3"/>
        <v>med_079</v>
      </c>
      <c r="B80" s="11" t="s">
        <v>871</v>
      </c>
      <c r="E80" s="11">
        <v>79</v>
      </c>
    </row>
    <row r="81" spans="1:5" x14ac:dyDescent="0.3">
      <c r="A81" s="12" t="str">
        <f t="shared" si="3"/>
        <v>med_080</v>
      </c>
      <c r="B81" s="11" t="s">
        <v>872</v>
      </c>
      <c r="E81" s="11">
        <v>80</v>
      </c>
    </row>
    <row r="82" spans="1:5" x14ac:dyDescent="0.3">
      <c r="A82" s="12" t="str">
        <f t="shared" si="3"/>
        <v>med_081</v>
      </c>
      <c r="B82" s="11" t="s">
        <v>873</v>
      </c>
      <c r="E82" s="11">
        <v>81</v>
      </c>
    </row>
    <row r="83" spans="1:5" x14ac:dyDescent="0.3">
      <c r="A83" s="12" t="str">
        <f t="shared" si="3"/>
        <v>med_082</v>
      </c>
      <c r="B83" s="11" t="s">
        <v>874</v>
      </c>
      <c r="E83" s="11">
        <v>82</v>
      </c>
    </row>
    <row r="84" spans="1:5" x14ac:dyDescent="0.3">
      <c r="A84" s="12" t="str">
        <f t="shared" si="3"/>
        <v>med_083</v>
      </c>
      <c r="B84" s="11" t="s">
        <v>875</v>
      </c>
      <c r="E84" s="11">
        <v>83</v>
      </c>
    </row>
    <row r="85" spans="1:5" x14ac:dyDescent="0.3">
      <c r="A85" s="12" t="str">
        <f t="shared" si="3"/>
        <v>med_084</v>
      </c>
      <c r="B85" s="11" t="s">
        <v>876</v>
      </c>
      <c r="E85" s="11">
        <v>84</v>
      </c>
    </row>
    <row r="86" spans="1:5" x14ac:dyDescent="0.3">
      <c r="A86" s="12" t="str">
        <f t="shared" si="3"/>
        <v>med_085</v>
      </c>
      <c r="B86" s="11" t="s">
        <v>877</v>
      </c>
      <c r="E86" s="11">
        <v>85</v>
      </c>
    </row>
    <row r="87" spans="1:5" x14ac:dyDescent="0.3">
      <c r="A87" s="12" t="str">
        <f t="shared" si="3"/>
        <v>med_086</v>
      </c>
      <c r="B87" s="11" t="s">
        <v>878</v>
      </c>
      <c r="E87" s="11">
        <v>86</v>
      </c>
    </row>
    <row r="88" spans="1:5" x14ac:dyDescent="0.3">
      <c r="A88" s="12" t="str">
        <f t="shared" si="3"/>
        <v>med_087</v>
      </c>
      <c r="B88" s="11" t="s">
        <v>879</v>
      </c>
      <c r="E88" s="11">
        <v>87</v>
      </c>
    </row>
    <row r="89" spans="1:5" x14ac:dyDescent="0.3">
      <c r="A89" s="12" t="str">
        <f t="shared" si="3"/>
        <v>med_088</v>
      </c>
      <c r="B89" s="11" t="s">
        <v>880</v>
      </c>
      <c r="E89" s="11">
        <v>88</v>
      </c>
    </row>
    <row r="90" spans="1:5" x14ac:dyDescent="0.3">
      <c r="A90" s="12" t="str">
        <f t="shared" si="3"/>
        <v>med_089</v>
      </c>
      <c r="B90" s="11" t="s">
        <v>881</v>
      </c>
      <c r="E90" s="11">
        <v>89</v>
      </c>
    </row>
    <row r="91" spans="1:5" x14ac:dyDescent="0.3">
      <c r="A91" s="12" t="str">
        <f t="shared" si="3"/>
        <v>med_090</v>
      </c>
      <c r="B91" s="11" t="s">
        <v>882</v>
      </c>
      <c r="E91" s="11">
        <v>90</v>
      </c>
    </row>
    <row r="92" spans="1:5" x14ac:dyDescent="0.3">
      <c r="A92" s="12" t="str">
        <f t="shared" si="3"/>
        <v>med_091</v>
      </c>
      <c r="B92" s="11" t="s">
        <v>883</v>
      </c>
      <c r="E92" s="11">
        <v>91</v>
      </c>
    </row>
    <row r="93" spans="1:5" x14ac:dyDescent="0.3">
      <c r="A93" s="12" t="str">
        <f t="shared" si="3"/>
        <v>med_092</v>
      </c>
      <c r="B93" s="11" t="s">
        <v>884</v>
      </c>
      <c r="E93" s="11">
        <v>92</v>
      </c>
    </row>
    <row r="94" spans="1:5" x14ac:dyDescent="0.3">
      <c r="A94" s="12" t="str">
        <f t="shared" si="3"/>
        <v>med_093</v>
      </c>
      <c r="B94" s="11" t="s">
        <v>885</v>
      </c>
      <c r="E94" s="11">
        <v>93</v>
      </c>
    </row>
    <row r="95" spans="1:5" x14ac:dyDescent="0.3">
      <c r="A95" s="12" t="str">
        <f t="shared" si="3"/>
        <v>med_094</v>
      </c>
      <c r="B95" s="11" t="s">
        <v>886</v>
      </c>
      <c r="E95" s="11">
        <v>94</v>
      </c>
    </row>
    <row r="96" spans="1:5" x14ac:dyDescent="0.3">
      <c r="A96" s="12" t="str">
        <f t="shared" si="3"/>
        <v>med_095</v>
      </c>
      <c r="B96" s="11" t="s">
        <v>887</v>
      </c>
      <c r="E96" s="11">
        <v>95</v>
      </c>
    </row>
    <row r="97" spans="1:5" x14ac:dyDescent="0.3">
      <c r="A97" s="12" t="str">
        <f t="shared" si="3"/>
        <v>med_096</v>
      </c>
      <c r="B97" s="11" t="s">
        <v>888</v>
      </c>
      <c r="E97" s="11">
        <v>96</v>
      </c>
    </row>
    <row r="98" spans="1:5" x14ac:dyDescent="0.3">
      <c r="A98" s="12" t="str">
        <f t="shared" si="3"/>
        <v>med_097</v>
      </c>
      <c r="B98" s="11" t="s">
        <v>889</v>
      </c>
      <c r="E98" s="11">
        <v>97</v>
      </c>
    </row>
    <row r="99" spans="1:5" x14ac:dyDescent="0.3">
      <c r="A99" s="12" t="str">
        <f t="shared" si="3"/>
        <v>med_098</v>
      </c>
      <c r="B99" s="11" t="s">
        <v>890</v>
      </c>
      <c r="E99" s="11">
        <v>98</v>
      </c>
    </row>
    <row r="100" spans="1:5" x14ac:dyDescent="0.3">
      <c r="A100" s="12" t="str">
        <f t="shared" si="3"/>
        <v>med_099</v>
      </c>
      <c r="B100" s="11" t="s">
        <v>891</v>
      </c>
      <c r="E100" s="11">
        <v>99</v>
      </c>
    </row>
    <row r="101" spans="1:5" x14ac:dyDescent="0.3">
      <c r="A101" s="12" t="str">
        <f>"med_"&amp;E101</f>
        <v>med_100</v>
      </c>
      <c r="B101" s="11" t="s">
        <v>892</v>
      </c>
      <c r="E101" s="11"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0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3.109375" bestFit="1" customWidth="1"/>
    <col min="2" max="2" width="84.33203125" bestFit="1" customWidth="1"/>
  </cols>
  <sheetData>
    <row r="1" spans="1:2" x14ac:dyDescent="0.3">
      <c r="A1" s="9" t="s">
        <v>1052</v>
      </c>
      <c r="B1" s="9" t="s">
        <v>1053</v>
      </c>
    </row>
    <row r="2" spans="1:2" x14ac:dyDescent="0.3">
      <c r="A2" t="str">
        <f ca="1">LEFT(B2,3)&amp;RANDBETWEEN(12345,23456)</f>
        <v>Acu15671</v>
      </c>
      <c r="B2" t="s">
        <v>893</v>
      </c>
    </row>
    <row r="3" spans="1:2" x14ac:dyDescent="0.3">
      <c r="A3" t="str">
        <f t="shared" ref="A3:A66" ca="1" si="0">LEFT(B3,3)&amp;RANDBETWEEN(12345,23456)</f>
        <v>Acu19728</v>
      </c>
      <c r="B3" t="s">
        <v>894</v>
      </c>
    </row>
    <row r="4" spans="1:2" x14ac:dyDescent="0.3">
      <c r="A4" t="str">
        <f t="shared" ca="1" si="0"/>
        <v>Add16275</v>
      </c>
      <c r="B4" t="s">
        <v>895</v>
      </c>
    </row>
    <row r="5" spans="1:2" x14ac:dyDescent="0.3">
      <c r="A5" t="str">
        <f t="shared" ca="1" si="0"/>
        <v>Aga15504</v>
      </c>
      <c r="B5" t="s">
        <v>896</v>
      </c>
    </row>
    <row r="6" spans="1:2" x14ac:dyDescent="0.3">
      <c r="A6" t="str">
        <f t="shared" ca="1" si="0"/>
        <v>Alo23003</v>
      </c>
      <c r="B6" t="s">
        <v>897</v>
      </c>
    </row>
    <row r="7" spans="1:2" x14ac:dyDescent="0.3">
      <c r="A7" t="str">
        <f t="shared" ca="1" si="0"/>
        <v>Amy20359</v>
      </c>
      <c r="B7" t="s">
        <v>898</v>
      </c>
    </row>
    <row r="8" spans="1:2" x14ac:dyDescent="0.3">
      <c r="A8" t="str">
        <f t="shared" ca="1" si="0"/>
        <v>Ank18765</v>
      </c>
      <c r="B8" t="s">
        <v>899</v>
      </c>
    </row>
    <row r="9" spans="1:2" x14ac:dyDescent="0.3">
      <c r="A9" t="str">
        <f t="shared" ca="1" si="0"/>
        <v>Ant17444</v>
      </c>
      <c r="B9" t="s">
        <v>900</v>
      </c>
    </row>
    <row r="10" spans="1:2" x14ac:dyDescent="0.3">
      <c r="A10" t="str">
        <f t="shared" ca="1" si="0"/>
        <v>Ant14611</v>
      </c>
      <c r="B10" t="s">
        <v>901</v>
      </c>
    </row>
    <row r="11" spans="1:2" x14ac:dyDescent="0.3">
      <c r="A11" t="str">
        <f t="shared" ca="1" si="0"/>
        <v>Aut23418</v>
      </c>
      <c r="B11" t="s">
        <v>902</v>
      </c>
    </row>
    <row r="12" spans="1:2" x14ac:dyDescent="0.3">
      <c r="A12" t="str">
        <f t="shared" ca="1" si="0"/>
        <v>Aut20791</v>
      </c>
      <c r="B12" t="s">
        <v>903</v>
      </c>
    </row>
    <row r="13" spans="1:2" x14ac:dyDescent="0.3">
      <c r="A13" t="str">
        <f t="shared" ca="1" si="0"/>
        <v>Aut15877</v>
      </c>
      <c r="B13" t="s">
        <v>904</v>
      </c>
    </row>
    <row r="14" spans="1:2" x14ac:dyDescent="0.3">
      <c r="A14" t="str">
        <f t="shared" ca="1" si="0"/>
        <v>Aut20598</v>
      </c>
      <c r="B14" t="s">
        <v>905</v>
      </c>
    </row>
    <row r="15" spans="1:2" x14ac:dyDescent="0.3">
      <c r="A15" t="str">
        <f t="shared" ca="1" si="0"/>
        <v>Aut18686</v>
      </c>
      <c r="B15" t="s">
        <v>906</v>
      </c>
    </row>
    <row r="16" spans="1:2" x14ac:dyDescent="0.3">
      <c r="A16" t="str">
        <f t="shared" ca="1" si="0"/>
        <v>Aut14675</v>
      </c>
      <c r="B16" t="s">
        <v>907</v>
      </c>
    </row>
    <row r="17" spans="1:2" x14ac:dyDescent="0.3">
      <c r="A17" t="str">
        <f t="shared" ca="1" si="0"/>
        <v>Aut17110</v>
      </c>
      <c r="B17" t="s">
        <v>908</v>
      </c>
    </row>
    <row r="18" spans="1:2" x14ac:dyDescent="0.3">
      <c r="A18" t="str">
        <f t="shared" ca="1" si="0"/>
        <v>Aut17251</v>
      </c>
      <c r="B18" t="s">
        <v>909</v>
      </c>
    </row>
    <row r="19" spans="1:2" x14ac:dyDescent="0.3">
      <c r="A19" t="str">
        <f t="shared" ca="1" si="0"/>
        <v>Aut15993</v>
      </c>
      <c r="B19" t="s">
        <v>910</v>
      </c>
    </row>
    <row r="20" spans="1:2" x14ac:dyDescent="0.3">
      <c r="A20" t="str">
        <f t="shared" ca="1" si="0"/>
        <v>Aut18676</v>
      </c>
      <c r="B20" t="s">
        <v>911</v>
      </c>
    </row>
    <row r="21" spans="1:2" x14ac:dyDescent="0.3">
      <c r="A21" t="str">
        <f t="shared" ca="1" si="0"/>
        <v>Aut13098</v>
      </c>
      <c r="B21" t="s">
        <v>912</v>
      </c>
    </row>
    <row r="22" spans="1:2" x14ac:dyDescent="0.3">
      <c r="A22" t="str">
        <f t="shared" ca="1" si="0"/>
        <v>Aut18251</v>
      </c>
      <c r="B22" t="s">
        <v>913</v>
      </c>
    </row>
    <row r="23" spans="1:2" x14ac:dyDescent="0.3">
      <c r="A23" t="str">
        <f t="shared" ca="1" si="0"/>
        <v>Aut16445</v>
      </c>
      <c r="B23" t="s">
        <v>914</v>
      </c>
    </row>
    <row r="24" spans="1:2" x14ac:dyDescent="0.3">
      <c r="A24" t="str">
        <f t="shared" ca="1" si="0"/>
        <v>Aut22209</v>
      </c>
      <c r="B24" t="s">
        <v>915</v>
      </c>
    </row>
    <row r="25" spans="1:2" x14ac:dyDescent="0.3">
      <c r="A25" t="str">
        <f t="shared" ca="1" si="0"/>
        <v>Axo18277</v>
      </c>
      <c r="B25" t="s">
        <v>916</v>
      </c>
    </row>
    <row r="26" spans="1:2" x14ac:dyDescent="0.3">
      <c r="A26" t="str">
        <f t="shared" ca="1" si="0"/>
        <v>Bal18634</v>
      </c>
      <c r="B26" t="s">
        <v>917</v>
      </c>
    </row>
    <row r="27" spans="1:2" x14ac:dyDescent="0.3">
      <c r="A27" t="str">
        <f t="shared" ca="1" si="0"/>
        <v>Beh16993</v>
      </c>
      <c r="B27" t="s">
        <v>918</v>
      </c>
    </row>
    <row r="28" spans="1:2" x14ac:dyDescent="0.3">
      <c r="A28" t="str">
        <f t="shared" ca="1" si="0"/>
        <v>Bul20719</v>
      </c>
      <c r="B28" t="s">
        <v>919</v>
      </c>
    </row>
    <row r="29" spans="1:2" x14ac:dyDescent="0.3">
      <c r="A29" t="str">
        <f t="shared" ca="1" si="0"/>
        <v>Car22675</v>
      </c>
      <c r="B29" t="s">
        <v>920</v>
      </c>
    </row>
    <row r="30" spans="1:2" x14ac:dyDescent="0.3">
      <c r="A30" t="str">
        <f t="shared" ca="1" si="0"/>
        <v>Cas16501</v>
      </c>
      <c r="B30" t="s">
        <v>921</v>
      </c>
    </row>
    <row r="31" spans="1:2" x14ac:dyDescent="0.3">
      <c r="A31" t="str">
        <f t="shared" ca="1" si="0"/>
        <v>Cel20751</v>
      </c>
      <c r="B31" t="s">
        <v>922</v>
      </c>
    </row>
    <row r="32" spans="1:2" x14ac:dyDescent="0.3">
      <c r="A32" t="str">
        <f t="shared" ca="1" si="0"/>
        <v>Cha16876</v>
      </c>
      <c r="B32" t="s">
        <v>923</v>
      </c>
    </row>
    <row r="33" spans="1:2" x14ac:dyDescent="0.3">
      <c r="A33" t="str">
        <f t="shared" ca="1" si="0"/>
        <v>Chr12900</v>
      </c>
      <c r="B33" t="s">
        <v>924</v>
      </c>
    </row>
    <row r="34" spans="1:2" x14ac:dyDescent="0.3">
      <c r="A34" t="str">
        <f t="shared" ca="1" si="0"/>
        <v>Chr22243</v>
      </c>
      <c r="B34" t="s">
        <v>925</v>
      </c>
    </row>
    <row r="35" spans="1:2" x14ac:dyDescent="0.3">
      <c r="A35" t="str">
        <f t="shared" ca="1" si="0"/>
        <v>Chr15307</v>
      </c>
      <c r="B35" t="s">
        <v>926</v>
      </c>
    </row>
    <row r="36" spans="1:2" x14ac:dyDescent="0.3">
      <c r="A36" t="str">
        <f t="shared" ca="1" si="0"/>
        <v>Chu17303</v>
      </c>
      <c r="B36" t="s">
        <v>927</v>
      </c>
    </row>
    <row r="37" spans="1:2" x14ac:dyDescent="0.3">
      <c r="A37" t="str">
        <f t="shared" ca="1" si="0"/>
        <v>Cic18299</v>
      </c>
      <c r="B37" t="s">
        <v>928</v>
      </c>
    </row>
    <row r="38" spans="1:2" x14ac:dyDescent="0.3">
      <c r="A38" t="str">
        <f t="shared" ca="1" si="0"/>
        <v>Cro12376</v>
      </c>
      <c r="B38" t="s">
        <v>929</v>
      </c>
    </row>
    <row r="39" spans="1:2" x14ac:dyDescent="0.3">
      <c r="A39" t="str">
        <f t="shared" ca="1" si="0"/>
        <v>Cog13806</v>
      </c>
      <c r="B39" t="s">
        <v>930</v>
      </c>
    </row>
    <row r="40" spans="1:2" x14ac:dyDescent="0.3">
      <c r="A40" t="str">
        <f t="shared" ca="1" si="0"/>
        <v>Col22686</v>
      </c>
      <c r="B40" t="s">
        <v>931</v>
      </c>
    </row>
    <row r="41" spans="1:2" x14ac:dyDescent="0.3">
      <c r="A41" t="str">
        <f t="shared" ca="1" si="0"/>
        <v>Con17763</v>
      </c>
      <c r="B41" t="s">
        <v>932</v>
      </c>
    </row>
    <row r="42" spans="1:2" x14ac:dyDescent="0.3">
      <c r="A42" t="str">
        <f t="shared" ca="1" si="0"/>
        <v>Cox12500</v>
      </c>
      <c r="B42" t="s">
        <v>933</v>
      </c>
    </row>
    <row r="43" spans="1:2" x14ac:dyDescent="0.3">
      <c r="A43" t="str">
        <f t="shared" ca="1" si="0"/>
        <v>CRE19805</v>
      </c>
      <c r="B43" t="s">
        <v>934</v>
      </c>
    </row>
    <row r="44" spans="1:2" x14ac:dyDescent="0.3">
      <c r="A44" t="str">
        <f t="shared" ca="1" si="0"/>
        <v>Ess22357</v>
      </c>
      <c r="B44" t="s">
        <v>935</v>
      </c>
    </row>
    <row r="45" spans="1:2" x14ac:dyDescent="0.3">
      <c r="A45" t="str">
        <f t="shared" ca="1" si="0"/>
        <v>Dem16627</v>
      </c>
      <c r="B45" t="s">
        <v>936</v>
      </c>
    </row>
    <row r="46" spans="1:2" x14ac:dyDescent="0.3">
      <c r="A46" t="str">
        <f t="shared" ca="1" si="0"/>
        <v>Der18872</v>
      </c>
      <c r="B46" t="s">
        <v>937</v>
      </c>
    </row>
    <row r="47" spans="1:2" x14ac:dyDescent="0.3">
      <c r="A47" t="str">
        <f t="shared" ca="1" si="0"/>
        <v>Der16548</v>
      </c>
      <c r="B47" t="s">
        <v>938</v>
      </c>
    </row>
    <row r="48" spans="1:2" x14ac:dyDescent="0.3">
      <c r="A48" t="str">
        <f t="shared" ca="1" si="0"/>
        <v>Dev18673</v>
      </c>
      <c r="B48" t="s">
        <v>939</v>
      </c>
    </row>
    <row r="49" spans="1:2" x14ac:dyDescent="0.3">
      <c r="A49" t="str">
        <f t="shared" ca="1" si="0"/>
        <v>Dis22738</v>
      </c>
      <c r="B49" t="s">
        <v>940</v>
      </c>
    </row>
    <row r="50" spans="1:2" x14ac:dyDescent="0.3">
      <c r="A50" t="str">
        <f t="shared" ca="1" si="0"/>
        <v>Dre16598</v>
      </c>
      <c r="B50" t="s">
        <v>941</v>
      </c>
    </row>
    <row r="51" spans="1:2" x14ac:dyDescent="0.3">
      <c r="A51" t="str">
        <f t="shared" ca="1" si="0"/>
        <v>End20343</v>
      </c>
      <c r="B51" t="s">
        <v>942</v>
      </c>
    </row>
    <row r="52" spans="1:2" x14ac:dyDescent="0.3">
      <c r="A52" t="str">
        <f t="shared" ca="1" si="0"/>
        <v>Eos21787</v>
      </c>
      <c r="B52" t="s">
        <v>943</v>
      </c>
    </row>
    <row r="53" spans="1:2" x14ac:dyDescent="0.3">
      <c r="A53" t="str">
        <f t="shared" ca="1" si="0"/>
        <v>Eos22059</v>
      </c>
      <c r="B53" t="s">
        <v>944</v>
      </c>
    </row>
    <row r="54" spans="1:2" x14ac:dyDescent="0.3">
      <c r="A54" t="str">
        <f t="shared" ca="1" si="0"/>
        <v>Ery18644</v>
      </c>
      <c r="B54" t="s">
        <v>945</v>
      </c>
    </row>
    <row r="55" spans="1:2" x14ac:dyDescent="0.3">
      <c r="A55" t="str">
        <f t="shared" ca="1" si="0"/>
        <v>Exp12642</v>
      </c>
      <c r="B55" t="s">
        <v>946</v>
      </c>
    </row>
    <row r="56" spans="1:2" x14ac:dyDescent="0.3">
      <c r="A56" t="str">
        <f t="shared" ca="1" si="0"/>
        <v>Eva14991</v>
      </c>
      <c r="B56" t="s">
        <v>947</v>
      </c>
    </row>
    <row r="57" spans="1:2" x14ac:dyDescent="0.3">
      <c r="A57" t="str">
        <f t="shared" ca="1" si="0"/>
        <v>Fib18107</v>
      </c>
      <c r="B57" t="s">
        <v>948</v>
      </c>
    </row>
    <row r="58" spans="1:2" x14ac:dyDescent="0.3">
      <c r="A58" t="str">
        <f t="shared" ca="1" si="0"/>
        <v>Fib13357</v>
      </c>
      <c r="B58" t="s">
        <v>949</v>
      </c>
    </row>
    <row r="59" spans="1:2" x14ac:dyDescent="0.3">
      <c r="A59" t="str">
        <f t="shared" ca="1" si="0"/>
        <v>Gia15450</v>
      </c>
      <c r="B59" t="s">
        <v>950</v>
      </c>
    </row>
    <row r="60" spans="1:2" x14ac:dyDescent="0.3">
      <c r="A60" t="str">
        <f t="shared" ca="1" si="0"/>
        <v>Gia22233</v>
      </c>
      <c r="B60" t="s">
        <v>951</v>
      </c>
    </row>
    <row r="61" spans="1:2" x14ac:dyDescent="0.3">
      <c r="A61" t="str">
        <f t="shared" ca="1" si="0"/>
        <v>Glo16835</v>
      </c>
      <c r="B61" t="s">
        <v>952</v>
      </c>
    </row>
    <row r="62" spans="1:2" x14ac:dyDescent="0.3">
      <c r="A62" t="str">
        <f t="shared" ca="1" si="0"/>
        <v>Goo14936</v>
      </c>
      <c r="B62" t="s">
        <v>953</v>
      </c>
    </row>
    <row r="63" spans="1:2" x14ac:dyDescent="0.3">
      <c r="A63" t="str">
        <f t="shared" ca="1" si="0"/>
        <v>Gra15013</v>
      </c>
      <c r="B63" t="s">
        <v>954</v>
      </c>
    </row>
    <row r="64" spans="1:2" x14ac:dyDescent="0.3">
      <c r="A64" t="str">
        <f t="shared" ca="1" si="0"/>
        <v>Gra19349</v>
      </c>
      <c r="B64" t="s">
        <v>955</v>
      </c>
    </row>
    <row r="65" spans="1:2" x14ac:dyDescent="0.3">
      <c r="A65" t="str">
        <f t="shared" ca="1" si="0"/>
        <v>Gui13425</v>
      </c>
      <c r="B65" t="s">
        <v>956</v>
      </c>
    </row>
    <row r="66" spans="1:2" x14ac:dyDescent="0.3">
      <c r="A66" t="str">
        <f t="shared" ca="1" si="0"/>
        <v>Has12841</v>
      </c>
      <c r="B66" t="s">
        <v>957</v>
      </c>
    </row>
    <row r="67" spans="1:2" x14ac:dyDescent="0.3">
      <c r="A67" t="str">
        <f t="shared" ref="A67:A130" ca="1" si="1">LEFT(B67,3)&amp;RANDBETWEEN(12345,23456)</f>
        <v>Has23127</v>
      </c>
      <c r="B67" t="s">
        <v>958</v>
      </c>
    </row>
    <row r="68" spans="1:2" x14ac:dyDescent="0.3">
      <c r="A68" t="str">
        <f t="shared" ca="1" si="1"/>
        <v>Hem18718</v>
      </c>
      <c r="B68" t="s">
        <v>959</v>
      </c>
    </row>
    <row r="69" spans="1:2" x14ac:dyDescent="0.3">
      <c r="A69" t="str">
        <f t="shared" ca="1" si="1"/>
        <v>Hen13904</v>
      </c>
      <c r="B69" t="s">
        <v>960</v>
      </c>
    </row>
    <row r="70" spans="1:2" x14ac:dyDescent="0.3">
      <c r="A70" t="str">
        <f t="shared" ca="1" si="1"/>
        <v>Her21282</v>
      </c>
      <c r="B70" t="s">
        <v>961</v>
      </c>
    </row>
    <row r="71" spans="1:2" x14ac:dyDescent="0.3">
      <c r="A71" t="str">
        <f t="shared" ca="1" si="1"/>
        <v>Hyp14634</v>
      </c>
      <c r="B71" t="s">
        <v>962</v>
      </c>
    </row>
    <row r="72" spans="1:2" x14ac:dyDescent="0.3">
      <c r="A72" t="str">
        <f t="shared" ca="1" si="1"/>
        <v>Idi14487</v>
      </c>
      <c r="B72" t="s">
        <v>963</v>
      </c>
    </row>
    <row r="73" spans="1:2" x14ac:dyDescent="0.3">
      <c r="A73" t="str">
        <f t="shared" ca="1" si="1"/>
        <v>IgA20582</v>
      </c>
      <c r="B73" t="s">
        <v>964</v>
      </c>
    </row>
    <row r="74" spans="1:2" x14ac:dyDescent="0.3">
      <c r="A74" t="str">
        <f t="shared" ca="1" si="1"/>
        <v>IgG14097</v>
      </c>
      <c r="B74" t="s">
        <v>965</v>
      </c>
    </row>
    <row r="75" spans="1:2" x14ac:dyDescent="0.3">
      <c r="A75" t="str">
        <f t="shared" ca="1" si="1"/>
        <v>Imm18785</v>
      </c>
      <c r="B75" t="s">
        <v>966</v>
      </c>
    </row>
    <row r="76" spans="1:2" x14ac:dyDescent="0.3">
      <c r="A76" t="str">
        <f t="shared" ca="1" si="1"/>
        <v>Inc15206</v>
      </c>
      <c r="B76" t="s">
        <v>967</v>
      </c>
    </row>
    <row r="77" spans="1:2" x14ac:dyDescent="0.3">
      <c r="A77" t="str">
        <f t="shared" ca="1" si="1"/>
        <v>Int19711</v>
      </c>
      <c r="B77" t="s">
        <v>968</v>
      </c>
    </row>
    <row r="78" spans="1:2" x14ac:dyDescent="0.3">
      <c r="A78" t="str">
        <f t="shared" ca="1" si="1"/>
        <v>Juv19520</v>
      </c>
      <c r="B78" t="s">
        <v>969</v>
      </c>
    </row>
    <row r="79" spans="1:2" x14ac:dyDescent="0.3">
      <c r="A79" t="str">
        <f t="shared" ca="1" si="1"/>
        <v>Juv18405</v>
      </c>
      <c r="B79" t="s">
        <v>970</v>
      </c>
    </row>
    <row r="80" spans="1:2" x14ac:dyDescent="0.3">
      <c r="A80" t="str">
        <f t="shared" ca="1" si="1"/>
        <v>Juv19726</v>
      </c>
      <c r="B80" t="s">
        <v>971</v>
      </c>
    </row>
    <row r="81" spans="1:2" x14ac:dyDescent="0.3">
      <c r="A81" t="str">
        <f t="shared" ca="1" si="1"/>
        <v>Kaw14843</v>
      </c>
      <c r="B81" t="s">
        <v>972</v>
      </c>
    </row>
    <row r="82" spans="1:2" x14ac:dyDescent="0.3">
      <c r="A82" t="str">
        <f t="shared" ca="1" si="1"/>
        <v>Lam16196</v>
      </c>
      <c r="B82" t="s">
        <v>973</v>
      </c>
    </row>
    <row r="83" spans="1:2" x14ac:dyDescent="0.3">
      <c r="A83" t="str">
        <f t="shared" ca="1" si="1"/>
        <v>Leu15168</v>
      </c>
      <c r="B83" t="s">
        <v>974</v>
      </c>
    </row>
    <row r="84" spans="1:2" x14ac:dyDescent="0.3">
      <c r="A84" t="str">
        <f t="shared" ca="1" si="1"/>
        <v>Lic20085</v>
      </c>
      <c r="B84" t="s">
        <v>975</v>
      </c>
    </row>
    <row r="85" spans="1:2" x14ac:dyDescent="0.3">
      <c r="A85" t="str">
        <f t="shared" ca="1" si="1"/>
        <v>Lic18262</v>
      </c>
      <c r="B85" t="s">
        <v>976</v>
      </c>
    </row>
    <row r="86" spans="1:2" x14ac:dyDescent="0.3">
      <c r="A86" t="str">
        <f t="shared" ca="1" si="1"/>
        <v>Lig16716</v>
      </c>
      <c r="B86" t="s">
        <v>977</v>
      </c>
    </row>
    <row r="87" spans="1:2" x14ac:dyDescent="0.3">
      <c r="A87" t="str">
        <f t="shared" ca="1" si="1"/>
        <v>Lin16522</v>
      </c>
      <c r="B87" t="s">
        <v>978</v>
      </c>
    </row>
    <row r="88" spans="1:2" x14ac:dyDescent="0.3">
      <c r="A88" t="str">
        <f t="shared" ca="1" si="1"/>
        <v>Lup12491</v>
      </c>
      <c r="B88" t="s">
        <v>979</v>
      </c>
    </row>
    <row r="89" spans="1:2" x14ac:dyDescent="0.3">
      <c r="A89" t="str">
        <f t="shared" ca="1" si="1"/>
        <v>Lym21091</v>
      </c>
      <c r="B89" t="s">
        <v>980</v>
      </c>
    </row>
    <row r="90" spans="1:2" x14ac:dyDescent="0.3">
      <c r="A90" t="str">
        <f t="shared" ca="1" si="1"/>
        <v>Men15837</v>
      </c>
      <c r="B90" t="s">
        <v>981</v>
      </c>
    </row>
    <row r="91" spans="1:2" x14ac:dyDescent="0.3">
      <c r="A91" t="str">
        <f t="shared" ca="1" si="1"/>
        <v>Mic14734</v>
      </c>
      <c r="B91" t="s">
        <v>982</v>
      </c>
    </row>
    <row r="92" spans="1:2" x14ac:dyDescent="0.3">
      <c r="A92" t="str">
        <f t="shared" ca="1" si="1"/>
        <v>Mix12637</v>
      </c>
      <c r="B92" t="s">
        <v>983</v>
      </c>
    </row>
    <row r="93" spans="1:2" x14ac:dyDescent="0.3">
      <c r="A93" t="str">
        <f t="shared" ca="1" si="1"/>
        <v>Moo19019</v>
      </c>
      <c r="B93" t="s">
        <v>984</v>
      </c>
    </row>
    <row r="94" spans="1:2" x14ac:dyDescent="0.3">
      <c r="A94" t="str">
        <f t="shared" ca="1" si="1"/>
        <v>Muc21208</v>
      </c>
      <c r="B94" t="s">
        <v>985</v>
      </c>
    </row>
    <row r="95" spans="1:2" x14ac:dyDescent="0.3">
      <c r="A95" t="str">
        <f t="shared" ca="1" si="1"/>
        <v>Mul16176</v>
      </c>
      <c r="B95" t="s">
        <v>986</v>
      </c>
    </row>
    <row r="96" spans="1:2" x14ac:dyDescent="0.3">
      <c r="A96" t="str">
        <f t="shared" ca="1" si="1"/>
        <v>Mya14690</v>
      </c>
      <c r="B96" t="s">
        <v>987</v>
      </c>
    </row>
    <row r="97" spans="1:2" x14ac:dyDescent="0.3">
      <c r="A97" t="str">
        <f t="shared" ca="1" si="1"/>
        <v>Myo17657</v>
      </c>
      <c r="B97" t="s">
        <v>988</v>
      </c>
    </row>
    <row r="98" spans="1:2" x14ac:dyDescent="0.3">
      <c r="A98" t="str">
        <f t="shared" ca="1" si="1"/>
        <v>Nar18893</v>
      </c>
      <c r="B98" t="s">
        <v>989</v>
      </c>
    </row>
    <row r="99" spans="1:2" x14ac:dyDescent="0.3">
      <c r="A99" t="str">
        <f t="shared" ca="1" si="1"/>
        <v>Neu13485</v>
      </c>
      <c r="B99" t="s">
        <v>990</v>
      </c>
    </row>
    <row r="100" spans="1:2" x14ac:dyDescent="0.3">
      <c r="A100" t="str">
        <f t="shared" ca="1" si="1"/>
        <v>Neu19936</v>
      </c>
      <c r="B100" t="s">
        <v>991</v>
      </c>
    </row>
    <row r="101" spans="1:2" x14ac:dyDescent="0.3">
      <c r="A101" t="str">
        <f t="shared" ca="1" si="1"/>
        <v>Ocu21234</v>
      </c>
      <c r="B101" t="s">
        <v>992</v>
      </c>
    </row>
    <row r="102" spans="1:2" x14ac:dyDescent="0.3">
      <c r="A102" t="str">
        <f t="shared" ca="1" si="1"/>
        <v>Opt12987</v>
      </c>
      <c r="B102" t="s">
        <v>993</v>
      </c>
    </row>
    <row r="103" spans="1:2" x14ac:dyDescent="0.3">
      <c r="A103" t="str">
        <f t="shared" ca="1" si="1"/>
        <v>Pal14750</v>
      </c>
      <c r="B103" t="s">
        <v>994</v>
      </c>
    </row>
    <row r="104" spans="1:2" x14ac:dyDescent="0.3">
      <c r="A104" t="str">
        <f t="shared" ca="1" si="1"/>
        <v>PAN19673</v>
      </c>
      <c r="B104" t="s">
        <v>995</v>
      </c>
    </row>
    <row r="105" spans="1:2" x14ac:dyDescent="0.3">
      <c r="A105" t="str">
        <f t="shared" ca="1" si="1"/>
        <v>Par16912</v>
      </c>
      <c r="B105" t="s">
        <v>996</v>
      </c>
    </row>
    <row r="106" spans="1:2" x14ac:dyDescent="0.3">
      <c r="A106" t="str">
        <f t="shared" ca="1" si="1"/>
        <v>Par15105</v>
      </c>
      <c r="B106" t="s">
        <v>997</v>
      </c>
    </row>
    <row r="107" spans="1:2" x14ac:dyDescent="0.3">
      <c r="A107" t="str">
        <f t="shared" ca="1" si="1"/>
        <v>Par13341</v>
      </c>
      <c r="B107" t="s">
        <v>998</v>
      </c>
    </row>
    <row r="108" spans="1:2" x14ac:dyDescent="0.3">
      <c r="A108" t="str">
        <f t="shared" ca="1" si="1"/>
        <v>Par12951</v>
      </c>
      <c r="B108" t="s">
        <v>999</v>
      </c>
    </row>
    <row r="109" spans="1:2" x14ac:dyDescent="0.3">
      <c r="A109" t="str">
        <f t="shared" ca="1" si="1"/>
        <v>Par13445</v>
      </c>
      <c r="B109" t="s">
        <v>1000</v>
      </c>
    </row>
    <row r="110" spans="1:2" x14ac:dyDescent="0.3">
      <c r="A110" t="str">
        <f t="shared" ca="1" si="1"/>
        <v>Pem18077</v>
      </c>
      <c r="B110" t="s">
        <v>1001</v>
      </c>
    </row>
    <row r="111" spans="1:2" x14ac:dyDescent="0.3">
      <c r="A111" t="str">
        <f t="shared" ca="1" si="1"/>
        <v>Per15559</v>
      </c>
      <c r="B111" t="s">
        <v>1002</v>
      </c>
    </row>
    <row r="112" spans="1:2" x14ac:dyDescent="0.3">
      <c r="A112" t="str">
        <f t="shared" ca="1" si="1"/>
        <v>Per19181</v>
      </c>
      <c r="B112" t="s">
        <v>1003</v>
      </c>
    </row>
    <row r="113" spans="1:2" x14ac:dyDescent="0.3">
      <c r="A113" t="str">
        <f t="shared" ca="1" si="1"/>
        <v>Per12669</v>
      </c>
      <c r="B113" t="s">
        <v>1004</v>
      </c>
    </row>
    <row r="114" spans="1:2" x14ac:dyDescent="0.3">
      <c r="A114" t="str">
        <f t="shared" ca="1" si="1"/>
        <v>POE13395</v>
      </c>
      <c r="B114" t="s">
        <v>1005</v>
      </c>
    </row>
    <row r="115" spans="1:2" x14ac:dyDescent="0.3">
      <c r="A115" t="str">
        <f t="shared" ca="1" si="1"/>
        <v>Pol13402</v>
      </c>
      <c r="B115" t="s">
        <v>1006</v>
      </c>
    </row>
    <row r="116" spans="1:2" x14ac:dyDescent="0.3">
      <c r="A116" t="str">
        <f t="shared" ca="1" si="1"/>
        <v>Typ17371</v>
      </c>
      <c r="B116" t="s">
        <v>1007</v>
      </c>
    </row>
    <row r="117" spans="1:2" x14ac:dyDescent="0.3">
      <c r="A117" t="str">
        <f t="shared" ca="1" si="1"/>
        <v>Pol22997</v>
      </c>
      <c r="B117" t="s">
        <v>1008</v>
      </c>
    </row>
    <row r="118" spans="1:2" x14ac:dyDescent="0.3">
      <c r="A118" t="str">
        <f t="shared" ca="1" si="1"/>
        <v>Pol17238</v>
      </c>
      <c r="B118" t="s">
        <v>1009</v>
      </c>
    </row>
    <row r="119" spans="1:2" x14ac:dyDescent="0.3">
      <c r="A119" t="str">
        <f t="shared" ca="1" si="1"/>
        <v>Pos15089</v>
      </c>
      <c r="B119" t="s">
        <v>1010</v>
      </c>
    </row>
    <row r="120" spans="1:2" x14ac:dyDescent="0.3">
      <c r="A120" t="str">
        <f t="shared" ca="1" si="1"/>
        <v>Pos17584</v>
      </c>
      <c r="B120" t="s">
        <v>1011</v>
      </c>
    </row>
    <row r="121" spans="1:2" x14ac:dyDescent="0.3">
      <c r="A121" t="str">
        <f t="shared" ca="1" si="1"/>
        <v>Pro21386</v>
      </c>
      <c r="B121" t="s">
        <v>1012</v>
      </c>
    </row>
    <row r="122" spans="1:2" x14ac:dyDescent="0.3">
      <c r="A122" t="str">
        <f t="shared" ca="1" si="1"/>
        <v>Pri15960</v>
      </c>
      <c r="B122" t="s">
        <v>1013</v>
      </c>
    </row>
    <row r="123" spans="1:2" x14ac:dyDescent="0.3">
      <c r="A123" t="str">
        <f t="shared" ca="1" si="1"/>
        <v>Pri19408</v>
      </c>
      <c r="B123" t="s">
        <v>1014</v>
      </c>
    </row>
    <row r="124" spans="1:2" x14ac:dyDescent="0.3">
      <c r="A124" t="str">
        <f t="shared" ca="1" si="1"/>
        <v>Pso14182</v>
      </c>
      <c r="B124" t="s">
        <v>1015</v>
      </c>
    </row>
    <row r="125" spans="1:2" x14ac:dyDescent="0.3">
      <c r="A125" t="str">
        <f t="shared" ca="1" si="1"/>
        <v>Pso19806</v>
      </c>
      <c r="B125" t="s">
        <v>1016</v>
      </c>
    </row>
    <row r="126" spans="1:2" x14ac:dyDescent="0.3">
      <c r="A126" t="str">
        <f t="shared" ca="1" si="1"/>
        <v>Idi19838</v>
      </c>
      <c r="B126" t="s">
        <v>1017</v>
      </c>
    </row>
    <row r="127" spans="1:2" x14ac:dyDescent="0.3">
      <c r="A127" t="str">
        <f t="shared" ca="1" si="1"/>
        <v>Pyo19787</v>
      </c>
      <c r="B127" t="s">
        <v>1018</v>
      </c>
    </row>
    <row r="128" spans="1:2" x14ac:dyDescent="0.3">
      <c r="A128" t="str">
        <f t="shared" ca="1" si="1"/>
        <v>Pur20590</v>
      </c>
      <c r="B128" t="s">
        <v>1019</v>
      </c>
    </row>
    <row r="129" spans="1:2" x14ac:dyDescent="0.3">
      <c r="A129" t="str">
        <f t="shared" ca="1" si="1"/>
        <v>Ray18648</v>
      </c>
      <c r="B129" t="s">
        <v>1020</v>
      </c>
    </row>
    <row r="130" spans="1:2" x14ac:dyDescent="0.3">
      <c r="A130" t="str">
        <f t="shared" ca="1" si="1"/>
        <v>Rea16825</v>
      </c>
      <c r="B130" t="s">
        <v>1021</v>
      </c>
    </row>
    <row r="131" spans="1:2" x14ac:dyDescent="0.3">
      <c r="A131" t="str">
        <f t="shared" ref="A131:A160" ca="1" si="2">LEFT(B131,3)&amp;RANDBETWEEN(12345,23456)</f>
        <v>Ref21708</v>
      </c>
      <c r="B131" t="s">
        <v>1022</v>
      </c>
    </row>
    <row r="132" spans="1:2" x14ac:dyDescent="0.3">
      <c r="A132" t="str">
        <f t="shared" ca="1" si="2"/>
        <v>Rei19599</v>
      </c>
      <c r="B132" t="s">
        <v>1023</v>
      </c>
    </row>
    <row r="133" spans="1:2" x14ac:dyDescent="0.3">
      <c r="A133" t="str">
        <f t="shared" ca="1" si="2"/>
        <v>Rel15873</v>
      </c>
      <c r="B133" t="s">
        <v>1024</v>
      </c>
    </row>
    <row r="134" spans="1:2" x14ac:dyDescent="0.3">
      <c r="A134" t="str">
        <f t="shared" ca="1" si="2"/>
        <v>Res17589</v>
      </c>
      <c r="B134" t="s">
        <v>1025</v>
      </c>
    </row>
    <row r="135" spans="1:2" x14ac:dyDescent="0.3">
      <c r="A135" t="str">
        <f t="shared" ca="1" si="2"/>
        <v>Ret22256</v>
      </c>
      <c r="B135" t="s">
        <v>1026</v>
      </c>
    </row>
    <row r="136" spans="1:2" x14ac:dyDescent="0.3">
      <c r="A136" t="str">
        <f t="shared" ca="1" si="2"/>
        <v>Rhe20701</v>
      </c>
      <c r="B136" t="s">
        <v>1027</v>
      </c>
    </row>
    <row r="137" spans="1:2" x14ac:dyDescent="0.3">
      <c r="A137" t="str">
        <f t="shared" ca="1" si="2"/>
        <v>Rhe16555</v>
      </c>
      <c r="B137" t="s">
        <v>1028</v>
      </c>
    </row>
    <row r="138" spans="1:2" x14ac:dyDescent="0.3">
      <c r="A138" t="str">
        <f t="shared" ca="1" si="2"/>
        <v>Sar15820</v>
      </c>
      <c r="B138" t="s">
        <v>1029</v>
      </c>
    </row>
    <row r="139" spans="1:2" x14ac:dyDescent="0.3">
      <c r="A139" t="str">
        <f t="shared" ca="1" si="2"/>
        <v>Sch22959</v>
      </c>
      <c r="B139" t="s">
        <v>1030</v>
      </c>
    </row>
    <row r="140" spans="1:2" x14ac:dyDescent="0.3">
      <c r="A140" t="str">
        <f t="shared" ca="1" si="2"/>
        <v>Scl21048</v>
      </c>
      <c r="B140" t="s">
        <v>1031</v>
      </c>
    </row>
    <row r="141" spans="1:2" x14ac:dyDescent="0.3">
      <c r="A141" t="str">
        <f t="shared" ca="1" si="2"/>
        <v>Scl21658</v>
      </c>
      <c r="B141" t="s">
        <v>1032</v>
      </c>
    </row>
    <row r="142" spans="1:2" x14ac:dyDescent="0.3">
      <c r="A142" t="str">
        <f t="shared" ca="1" si="2"/>
        <v>Sjo20645</v>
      </c>
      <c r="B142" t="s">
        <v>1033</v>
      </c>
    </row>
    <row r="143" spans="1:2" x14ac:dyDescent="0.3">
      <c r="A143" t="str">
        <f t="shared" ca="1" si="2"/>
        <v>Spe17032</v>
      </c>
      <c r="B143" t="s">
        <v>1034</v>
      </c>
    </row>
    <row r="144" spans="1:2" x14ac:dyDescent="0.3">
      <c r="A144" t="str">
        <f t="shared" ca="1" si="2"/>
        <v>Sti12495</v>
      </c>
      <c r="B144" t="s">
        <v>1035</v>
      </c>
    </row>
    <row r="145" spans="1:2" x14ac:dyDescent="0.3">
      <c r="A145" t="str">
        <f t="shared" ca="1" si="2"/>
        <v>Sub20496</v>
      </c>
      <c r="B145" t="s">
        <v>1036</v>
      </c>
    </row>
    <row r="146" spans="1:2" x14ac:dyDescent="0.3">
      <c r="A146" t="str">
        <f t="shared" ca="1" si="2"/>
        <v>Sus15688</v>
      </c>
      <c r="B146" t="s">
        <v>1037</v>
      </c>
    </row>
    <row r="147" spans="1:2" x14ac:dyDescent="0.3">
      <c r="A147" t="str">
        <f t="shared" ca="1" si="2"/>
        <v>Sym20308</v>
      </c>
      <c r="B147" t="s">
        <v>1038</v>
      </c>
    </row>
    <row r="148" spans="1:2" x14ac:dyDescent="0.3">
      <c r="A148" t="str">
        <f t="shared" ca="1" si="2"/>
        <v>Tak19822</v>
      </c>
      <c r="B148" t="s">
        <v>1039</v>
      </c>
    </row>
    <row r="149" spans="1:2" x14ac:dyDescent="0.3">
      <c r="A149" t="str">
        <f t="shared" ca="1" si="2"/>
        <v>Tem16368</v>
      </c>
      <c r="B149" t="s">
        <v>1040</v>
      </c>
    </row>
    <row r="150" spans="1:2" x14ac:dyDescent="0.3">
      <c r="A150" t="str">
        <f t="shared" ca="1" si="2"/>
        <v>Thr13828</v>
      </c>
      <c r="B150" t="s">
        <v>1041</v>
      </c>
    </row>
    <row r="151" spans="1:2" x14ac:dyDescent="0.3">
      <c r="A151" t="str">
        <f t="shared" ca="1" si="2"/>
        <v>Tol13136</v>
      </c>
      <c r="B151" t="s">
        <v>1042</v>
      </c>
    </row>
    <row r="152" spans="1:2" x14ac:dyDescent="0.3">
      <c r="A152" t="str">
        <f t="shared" ca="1" si="2"/>
        <v>Tra20580</v>
      </c>
      <c r="B152" t="s">
        <v>1043</v>
      </c>
    </row>
    <row r="153" spans="1:2" x14ac:dyDescent="0.3">
      <c r="A153" t="str">
        <f t="shared" ca="1" si="2"/>
        <v>Typ22193</v>
      </c>
      <c r="B153" t="s">
        <v>1044</v>
      </c>
    </row>
    <row r="154" spans="1:2" x14ac:dyDescent="0.3">
      <c r="A154" t="str">
        <f t="shared" ca="1" si="2"/>
        <v>Ulc17021</v>
      </c>
      <c r="B154" t="s">
        <v>1045</v>
      </c>
    </row>
    <row r="155" spans="1:2" x14ac:dyDescent="0.3">
      <c r="A155" t="str">
        <f t="shared" ca="1" si="2"/>
        <v>Und16085</v>
      </c>
      <c r="B155" t="s">
        <v>1046</v>
      </c>
    </row>
    <row r="156" spans="1:2" x14ac:dyDescent="0.3">
      <c r="A156" t="str">
        <f t="shared" ca="1" si="2"/>
        <v>Uve21733</v>
      </c>
      <c r="B156" t="s">
        <v>1047</v>
      </c>
    </row>
    <row r="157" spans="1:2" x14ac:dyDescent="0.3">
      <c r="A157" t="str">
        <f t="shared" ca="1" si="2"/>
        <v>Vas21308</v>
      </c>
      <c r="B157" t="s">
        <v>1048</v>
      </c>
    </row>
    <row r="158" spans="1:2" x14ac:dyDescent="0.3">
      <c r="A158" t="str">
        <f t="shared" ca="1" si="2"/>
        <v>Ves20718</v>
      </c>
      <c r="B158" t="s">
        <v>1049</v>
      </c>
    </row>
    <row r="159" spans="1:2" x14ac:dyDescent="0.3">
      <c r="A159" t="str">
        <f t="shared" ca="1" si="2"/>
        <v>Vit13229</v>
      </c>
      <c r="B159" t="s">
        <v>1050</v>
      </c>
    </row>
    <row r="160" spans="1:2" x14ac:dyDescent="0.3">
      <c r="A160" t="str">
        <f t="shared" ca="1" si="2"/>
        <v>Weg22460</v>
      </c>
      <c r="B160" t="s">
        <v>1051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1" bestFit="1" customWidth="1"/>
    <col min="2" max="2" width="14.44140625" bestFit="1" customWidth="1"/>
  </cols>
  <sheetData>
    <row r="1" spans="1:9" x14ac:dyDescent="0.3">
      <c r="A1" s="9" t="s">
        <v>1054</v>
      </c>
      <c r="B1" s="9" t="s">
        <v>1055</v>
      </c>
      <c r="C1" s="9" t="s">
        <v>1056</v>
      </c>
    </row>
    <row r="4" spans="1:9" x14ac:dyDescent="0.3">
      <c r="C4" s="13" t="s">
        <v>1057</v>
      </c>
      <c r="D4" s="13"/>
      <c r="E4" s="13"/>
      <c r="F4" s="13"/>
      <c r="G4" s="13"/>
      <c r="H4" s="13"/>
      <c r="I4" s="13"/>
    </row>
    <row r="5" spans="1:9" x14ac:dyDescent="0.3">
      <c r="C5" s="13" t="s">
        <v>1058</v>
      </c>
      <c r="D5" s="13"/>
      <c r="E5" s="13"/>
      <c r="F5" s="13"/>
      <c r="G5" s="13"/>
      <c r="H5" s="13"/>
      <c r="I5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7" zoomScale="130" zoomScaleNormal="130" workbookViewId="0">
      <selection activeCell="I30" sqref="I30:J30"/>
    </sheetView>
  </sheetViews>
  <sheetFormatPr defaultRowHeight="14.4" x14ac:dyDescent="0.3"/>
  <sheetData>
    <row r="1" spans="1:6" x14ac:dyDescent="0.3">
      <c r="A1" s="2" t="s">
        <v>100</v>
      </c>
    </row>
    <row r="2" spans="1:6" x14ac:dyDescent="0.3">
      <c r="A2" s="2"/>
    </row>
    <row r="3" spans="1:6" x14ac:dyDescent="0.3">
      <c r="A3" s="2" t="s">
        <v>101</v>
      </c>
    </row>
    <row r="4" spans="1:6" x14ac:dyDescent="0.3">
      <c r="A4" s="2"/>
      <c r="B4" t="s">
        <v>102</v>
      </c>
    </row>
    <row r="5" spans="1:6" x14ac:dyDescent="0.3">
      <c r="A5" s="2"/>
      <c r="B5" t="s">
        <v>103</v>
      </c>
    </row>
    <row r="6" spans="1:6" x14ac:dyDescent="0.3">
      <c r="B6" t="s">
        <v>104</v>
      </c>
    </row>
    <row r="7" spans="1:6" x14ac:dyDescent="0.3">
      <c r="B7" t="s">
        <v>105</v>
      </c>
    </row>
    <row r="8" spans="1:6" x14ac:dyDescent="0.3">
      <c r="B8" t="s">
        <v>106</v>
      </c>
    </row>
    <row r="9" spans="1:6" x14ac:dyDescent="0.3">
      <c r="B9" t="s">
        <v>107</v>
      </c>
    </row>
    <row r="10" spans="1:6" x14ac:dyDescent="0.3">
      <c r="B10" t="s">
        <v>108</v>
      </c>
    </row>
    <row r="11" spans="1:6" x14ac:dyDescent="0.3">
      <c r="B11" t="s">
        <v>109</v>
      </c>
    </row>
    <row r="12" spans="1:6" x14ac:dyDescent="0.3">
      <c r="D12" s="17" t="s">
        <v>1065</v>
      </c>
      <c r="E12" s="17"/>
      <c r="F12" s="17"/>
    </row>
    <row r="18" spans="1:10" x14ac:dyDescent="0.3">
      <c r="A18" t="s">
        <v>1064</v>
      </c>
    </row>
    <row r="19" spans="1:10" x14ac:dyDescent="0.3">
      <c r="B19" t="s">
        <v>110</v>
      </c>
    </row>
    <row r="20" spans="1:10" x14ac:dyDescent="0.3">
      <c r="B20" t="s">
        <v>111</v>
      </c>
    </row>
    <row r="21" spans="1:10" x14ac:dyDescent="0.3">
      <c r="B21" t="s">
        <v>124</v>
      </c>
    </row>
    <row r="22" spans="1:10" x14ac:dyDescent="0.3">
      <c r="B22" t="s">
        <v>112</v>
      </c>
    </row>
    <row r="23" spans="1:10" x14ac:dyDescent="0.3">
      <c r="B23" t="s">
        <v>113</v>
      </c>
    </row>
    <row r="24" spans="1:10" x14ac:dyDescent="0.3">
      <c r="B24" t="s">
        <v>114</v>
      </c>
    </row>
    <row r="25" spans="1:10" x14ac:dyDescent="0.3">
      <c r="B25" t="s">
        <v>115</v>
      </c>
    </row>
    <row r="26" spans="1:10" x14ac:dyDescent="0.3">
      <c r="B26" t="s">
        <v>116</v>
      </c>
    </row>
    <row r="27" spans="1:10" x14ac:dyDescent="0.3">
      <c r="B27" t="s">
        <v>117</v>
      </c>
    </row>
    <row r="28" spans="1:10" x14ac:dyDescent="0.3">
      <c r="B28" t="s">
        <v>121</v>
      </c>
    </row>
    <row r="29" spans="1:10" x14ac:dyDescent="0.3">
      <c r="B29" t="s">
        <v>122</v>
      </c>
    </row>
    <row r="30" spans="1:10" x14ac:dyDescent="0.3">
      <c r="I30" s="17" t="s">
        <v>1059</v>
      </c>
      <c r="J30" s="17"/>
    </row>
  </sheetData>
  <sortState ref="A1:A5">
    <sortCondition ref="A1"/>
  </sortState>
  <mergeCells count="2">
    <mergeCell ref="D12:F12"/>
    <mergeCell ref="I30:J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3" zoomScale="70" zoomScaleNormal="70" workbookViewId="0">
      <selection activeCell="F6" sqref="F6"/>
    </sheetView>
  </sheetViews>
  <sheetFormatPr defaultColWidth="9.109375" defaultRowHeight="14.4" x14ac:dyDescent="0.3"/>
  <cols>
    <col min="1" max="11" width="21.44140625" style="7" customWidth="1"/>
    <col min="12" max="16384" width="9.109375" style="7"/>
  </cols>
  <sheetData>
    <row r="1" spans="1:11" ht="75.75" customHeight="1" x14ac:dyDescent="0.3">
      <c r="A1" s="5" t="s">
        <v>118</v>
      </c>
      <c r="B1" s="6" t="s">
        <v>119</v>
      </c>
      <c r="D1" s="6"/>
      <c r="E1" s="8" t="s">
        <v>120</v>
      </c>
      <c r="F1" s="6"/>
      <c r="G1" s="6"/>
      <c r="H1" s="6"/>
      <c r="I1" s="6"/>
      <c r="J1" s="6"/>
      <c r="K1" s="6"/>
    </row>
    <row r="2" spans="1:11" x14ac:dyDescent="0.3">
      <c r="E2" s="8" t="s">
        <v>123</v>
      </c>
    </row>
    <row r="3" spans="1:11" ht="75.75" customHeight="1" x14ac:dyDescent="0.3">
      <c r="D3" s="4"/>
    </row>
    <row r="4" spans="1:11" ht="75.75" customHeight="1" x14ac:dyDescent="0.3">
      <c r="A4" s="6"/>
      <c r="D4" s="4"/>
    </row>
    <row r="5" spans="1:11" ht="75.75" customHeight="1" x14ac:dyDescent="0.3">
      <c r="D5" s="4"/>
      <c r="F5" s="7" t="s">
        <v>1060</v>
      </c>
    </row>
    <row r="6" spans="1:11" ht="75.75" customHeight="1" x14ac:dyDescent="0.3">
      <c r="D6" s="4"/>
    </row>
    <row r="7" spans="1:11" ht="75.75" customHeight="1" x14ac:dyDescent="0.3">
      <c r="D7" s="4"/>
    </row>
    <row r="8" spans="1:11" ht="75.75" customHeight="1" x14ac:dyDescent="0.3">
      <c r="D8" s="4"/>
    </row>
    <row r="9" spans="1:11" ht="75.75" customHeight="1" x14ac:dyDescent="0.3">
      <c r="D9" s="4"/>
    </row>
    <row r="10" spans="1:11" ht="75.75" customHeight="1" x14ac:dyDescent="0.3">
      <c r="D10" s="4"/>
    </row>
    <row r="11" spans="1:11" ht="75.75" customHeight="1" x14ac:dyDescent="0.3"/>
    <row r="12" spans="1:11" ht="75.75" customHeight="1" x14ac:dyDescent="0.3"/>
    <row r="13" spans="1:11" ht="75.75" customHeight="1" x14ac:dyDescent="0.3"/>
    <row r="14" spans="1:11" ht="75.75" customHeight="1" x14ac:dyDescent="0.3"/>
    <row r="15" spans="1:11" ht="75.75" customHeight="1" x14ac:dyDescent="0.3"/>
    <row r="16" spans="1:11" ht="75.75" customHeight="1" x14ac:dyDescent="0.3"/>
    <row r="17" ht="75.75" customHeight="1" x14ac:dyDescent="0.3"/>
    <row r="18" ht="75.75" customHeight="1" x14ac:dyDescent="0.3"/>
    <row r="19" ht="75.75" customHeight="1" x14ac:dyDescent="0.3"/>
    <row r="20" ht="75.75" customHeight="1" x14ac:dyDescent="0.3"/>
    <row r="21" ht="75.75" customHeight="1" x14ac:dyDescent="0.3"/>
    <row r="22" ht="75.75" customHeight="1" x14ac:dyDescent="0.3"/>
    <row r="23" ht="75.75" customHeight="1" x14ac:dyDescent="0.3"/>
    <row r="24" ht="75.75" customHeight="1" x14ac:dyDescent="0.3"/>
    <row r="25" ht="75.75" customHeight="1" x14ac:dyDescent="0.3"/>
    <row r="26" ht="75.75" customHeight="1" x14ac:dyDescent="0.3"/>
    <row r="27" ht="75.75" customHeight="1" x14ac:dyDescent="0.3"/>
    <row r="28" ht="75.75" customHeight="1" x14ac:dyDescent="0.3"/>
    <row r="29" ht="75.75" customHeight="1" x14ac:dyDescent="0.3"/>
    <row r="30" ht="75.75" customHeight="1" x14ac:dyDescent="0.3"/>
    <row r="31" ht="75.75" customHeight="1" x14ac:dyDescent="0.3"/>
    <row r="32" ht="75.75" customHeight="1" x14ac:dyDescent="0.3"/>
    <row r="33" ht="75.75" customHeight="1" x14ac:dyDescent="0.3"/>
    <row r="34" ht="75.75" customHeight="1" x14ac:dyDescent="0.3"/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1061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0.109375" bestFit="1" customWidth="1"/>
    <col min="2" max="2" width="13.44140625" bestFit="1" customWidth="1"/>
    <col min="3" max="3" width="10.5546875" bestFit="1" customWidth="1"/>
    <col min="4" max="4" width="23.88671875" customWidth="1"/>
    <col min="5" max="5" width="14.44140625" bestFit="1" customWidth="1"/>
    <col min="6" max="6" width="30.5546875" customWidth="1"/>
    <col min="7" max="7" width="5.44140625" bestFit="1" customWidth="1"/>
    <col min="8" max="8" width="11.6640625" bestFit="1" customWidth="1"/>
    <col min="9" max="9" width="7.6640625" bestFit="1" customWidth="1"/>
    <col min="10" max="10" width="23.33203125" customWidth="1"/>
    <col min="11" max="11" width="13.6640625" customWidth="1"/>
    <col min="12" max="12" width="17.33203125" customWidth="1"/>
    <col min="13" max="13" width="35" customWidth="1"/>
    <col min="14" max="14" width="17" customWidth="1"/>
    <col min="15" max="15" width="16.33203125" bestFit="1" customWidth="1"/>
    <col min="25" max="25" width="18" bestFit="1" customWidth="1"/>
  </cols>
  <sheetData>
    <row r="1" spans="1:27" x14ac:dyDescent="0.3">
      <c r="A1" s="9" t="s">
        <v>134</v>
      </c>
      <c r="B1" s="9" t="s">
        <v>135</v>
      </c>
      <c r="C1" s="9" t="s">
        <v>136</v>
      </c>
      <c r="D1" s="9" t="s">
        <v>137</v>
      </c>
      <c r="E1" s="9" t="s">
        <v>138</v>
      </c>
      <c r="F1" s="9" t="s">
        <v>125</v>
      </c>
      <c r="G1" s="9" t="s">
        <v>126</v>
      </c>
      <c r="H1" s="9" t="s">
        <v>139</v>
      </c>
      <c r="I1" s="9" t="s">
        <v>127</v>
      </c>
      <c r="J1" s="9" t="s">
        <v>128</v>
      </c>
      <c r="K1" s="9" t="s">
        <v>131</v>
      </c>
      <c r="L1" s="9" t="s">
        <v>129</v>
      </c>
      <c r="M1" s="9" t="s">
        <v>130</v>
      </c>
      <c r="N1" s="9" t="s">
        <v>132</v>
      </c>
      <c r="O1" s="9" t="s">
        <v>133</v>
      </c>
      <c r="R1" s="18" t="s">
        <v>227</v>
      </c>
      <c r="S1" s="18"/>
      <c r="U1" s="18" t="s">
        <v>228</v>
      </c>
      <c r="V1" s="18"/>
      <c r="Y1" t="s">
        <v>283</v>
      </c>
      <c r="Z1" t="s">
        <v>286</v>
      </c>
      <c r="AA1" t="s">
        <v>309</v>
      </c>
    </row>
    <row r="2" spans="1:27" x14ac:dyDescent="0.3">
      <c r="A2">
        <f ca="1">RANDBETWEEN(1111,9999)</f>
        <v>9608</v>
      </c>
      <c r="B2" t="s">
        <v>140</v>
      </c>
      <c r="C2" t="s">
        <v>190</v>
      </c>
      <c r="D2" t="str">
        <f t="shared" ref="D2:D27" ca="1" si="0">VLOOKUP(RANDBETWEEN(1,82),$R$2:$S$83,2)&amp;" "&amp;VLOOKUP(RANDBETWEEN(1,7),$U$2:$V$8,2)</f>
        <v>Quantum Boulevard</v>
      </c>
      <c r="F2" t="str">
        <f ca="1">VLOOKUP(RANDBETWEEN(1,24),$X$2:$Y$25,2)</f>
        <v>Walpole</v>
      </c>
      <c r="G2" t="str">
        <f t="shared" ref="G2:G27" ca="1" si="1">VLOOKUP(F2,$Y$2:$AA$25,2)</f>
        <v>NH</v>
      </c>
      <c r="H2" t="str">
        <f t="shared" ref="H2:H27" ca="1" si="2">VLOOKUP(F2,$Y$2:$AA$25,3)</f>
        <v>03608</v>
      </c>
      <c r="I2" t="s">
        <v>337</v>
      </c>
      <c r="J2" t="str">
        <f ca="1">RANDBETWEEN(123,789)&amp;"-"&amp;RANDBETWEEN(11,99)&amp;"-"&amp;RANDBETWEEN(1111,9999)</f>
        <v>358-57-7309</v>
      </c>
      <c r="K2" t="str">
        <f ca="1">IF(G2="VT","'802","'603")&amp;"-"&amp;RANDBETWEEN(234,789)&amp;"-"&amp;RANDBETWEEN(1,9999)</f>
        <v>'603-449-2757</v>
      </c>
      <c r="L2" t="str">
        <f ca="1">IF(G2="VT","'802","'603")&amp;"-"&amp;RANDBETWEEN(234,789)&amp;"-"&amp;RANDBETWEEN(1,9999)</f>
        <v>'603-553-3086</v>
      </c>
      <c r="M2" t="str">
        <f>LEFT(C2,1)&amp;B2&amp;"@gmail.com"</f>
        <v>ZAlbertson@gmail.com</v>
      </c>
      <c r="N2" t="str">
        <f>C3&amp;" "&amp;B2</f>
        <v>Yasla Albertson</v>
      </c>
      <c r="O2" t="str">
        <f ca="1">+K2</f>
        <v>'603-449-2757</v>
      </c>
      <c r="R2">
        <v>1</v>
      </c>
      <c r="S2" t="s">
        <v>215</v>
      </c>
      <c r="U2">
        <v>1</v>
      </c>
      <c r="V2" t="s">
        <v>221</v>
      </c>
      <c r="X2">
        <v>1</v>
      </c>
      <c r="Y2" t="s">
        <v>294</v>
      </c>
      <c r="Z2" t="s">
        <v>303</v>
      </c>
      <c r="AA2" s="10" t="s">
        <v>310</v>
      </c>
    </row>
    <row r="3" spans="1:27" x14ac:dyDescent="0.3">
      <c r="A3">
        <f t="shared" ref="A3:A27" ca="1" si="3">RANDBETWEEN(1111,9999)</f>
        <v>3668</v>
      </c>
      <c r="B3" t="s">
        <v>141</v>
      </c>
      <c r="C3" t="s">
        <v>189</v>
      </c>
      <c r="D3" t="str">
        <f t="shared" ca="1" si="0"/>
        <v>Salacious Street</v>
      </c>
      <c r="F3" t="str">
        <f t="shared" ref="F3:F27" ca="1" si="4">VLOOKUP(RANDBETWEEN(1,24),$X$2:$Y$25,2)</f>
        <v>Middlesex</v>
      </c>
      <c r="G3" t="str">
        <f t="shared" ca="1" si="1"/>
        <v>VT</v>
      </c>
      <c r="H3" t="str">
        <f t="shared" ca="1" si="2"/>
        <v>05602</v>
      </c>
      <c r="I3" t="s">
        <v>337</v>
      </c>
      <c r="J3" t="str">
        <f t="shared" ref="J3:J27" ca="1" si="5">RANDBETWEEN(123,789)&amp;"-"&amp;RANDBETWEEN(11,99)&amp;"-"&amp;RANDBETWEEN(1111,9999)</f>
        <v>652-89-1191</v>
      </c>
      <c r="K3" t="str">
        <f t="shared" ref="K3:K27" ca="1" si="6">IF(G3="VT","'802","'603")&amp;"-"&amp;RANDBETWEEN(234,789)&amp;"-"&amp;RANDBETWEEN(1,9999)</f>
        <v>'802-383-4353</v>
      </c>
      <c r="L3" t="str">
        <f t="shared" ref="L3:L27" ca="1" si="7">IF(G3="VT","'802","'603")&amp;"-"&amp;RANDBETWEEN(234,789)&amp;"-"&amp;RANDBETWEEN(1,9999)</f>
        <v>'802-696-6413</v>
      </c>
      <c r="M3" t="str">
        <f t="shared" ref="M3:M27" si="8">LEFT(C3,1)&amp;B3&amp;"@gmail.com"</f>
        <v>YBakers@gmail.com</v>
      </c>
      <c r="N3" t="str">
        <f t="shared" ref="N3:N26" si="9">C4&amp;" "&amp;B3</f>
        <v>Xerxes Bakers</v>
      </c>
      <c r="O3" t="str">
        <f t="shared" ref="O3:O27" ca="1" si="10">+K3</f>
        <v>'802-383-4353</v>
      </c>
      <c r="R3">
        <v>2</v>
      </c>
      <c r="S3" t="s">
        <v>216</v>
      </c>
      <c r="U3">
        <v>2</v>
      </c>
      <c r="V3" t="s">
        <v>226</v>
      </c>
      <c r="X3">
        <v>2</v>
      </c>
      <c r="Y3" t="s">
        <v>305</v>
      </c>
      <c r="Z3" t="s">
        <v>304</v>
      </c>
      <c r="AA3" s="10" t="s">
        <v>330</v>
      </c>
    </row>
    <row r="4" spans="1:27" x14ac:dyDescent="0.3">
      <c r="A4">
        <f t="shared" ca="1" si="3"/>
        <v>7405</v>
      </c>
      <c r="B4" t="s">
        <v>142</v>
      </c>
      <c r="C4" t="s">
        <v>188</v>
      </c>
      <c r="D4" t="str">
        <f t="shared" ca="1" si="0"/>
        <v>Flagstone Street</v>
      </c>
      <c r="F4" t="str">
        <f t="shared" ca="1" si="4"/>
        <v>North Montepelier</v>
      </c>
      <c r="G4" t="str">
        <f t="shared" ca="1" si="1"/>
        <v>VT</v>
      </c>
      <c r="H4" t="str">
        <f t="shared" ca="1" si="2"/>
        <v>05666</v>
      </c>
      <c r="I4" t="s">
        <v>337</v>
      </c>
      <c r="J4" t="str">
        <f t="shared" ca="1" si="5"/>
        <v>171-47-4106</v>
      </c>
      <c r="K4" t="str">
        <f t="shared" ca="1" si="6"/>
        <v>'802-525-2013</v>
      </c>
      <c r="L4" t="str">
        <f t="shared" ca="1" si="7"/>
        <v>'802-720-5113</v>
      </c>
      <c r="M4" t="str">
        <f t="shared" si="8"/>
        <v>XCharleson@gmail.com</v>
      </c>
      <c r="N4" t="str">
        <f t="shared" si="9"/>
        <v>Wally Charleson</v>
      </c>
      <c r="O4" t="str">
        <f t="shared" ca="1" si="10"/>
        <v>'802-525-2013</v>
      </c>
      <c r="R4">
        <v>3</v>
      </c>
      <c r="S4" t="s">
        <v>196</v>
      </c>
      <c r="U4">
        <v>3</v>
      </c>
      <c r="V4" t="s">
        <v>336</v>
      </c>
      <c r="X4">
        <v>3</v>
      </c>
      <c r="Y4" t="s">
        <v>288</v>
      </c>
      <c r="Z4" t="s">
        <v>303</v>
      </c>
      <c r="AA4" s="10" t="s">
        <v>311</v>
      </c>
    </row>
    <row r="5" spans="1:27" x14ac:dyDescent="0.3">
      <c r="A5">
        <f t="shared" ca="1" si="3"/>
        <v>5714</v>
      </c>
      <c r="B5" t="s">
        <v>143</v>
      </c>
      <c r="C5" t="s">
        <v>187</v>
      </c>
      <c r="D5" t="str">
        <f t="shared" ca="1" si="0"/>
        <v>Echo Road</v>
      </c>
      <c r="F5" t="str">
        <f t="shared" ca="1" si="4"/>
        <v>Barre</v>
      </c>
      <c r="G5" t="str">
        <f t="shared" ca="1" si="1"/>
        <v>VT</v>
      </c>
      <c r="H5" t="str">
        <f t="shared" ca="1" si="2"/>
        <v>05641</v>
      </c>
      <c r="I5" t="s">
        <v>337</v>
      </c>
      <c r="J5" t="str">
        <f t="shared" ca="1" si="5"/>
        <v>740-91-8466</v>
      </c>
      <c r="K5" t="str">
        <f t="shared" ca="1" si="6"/>
        <v>'802-413-5542</v>
      </c>
      <c r="L5" t="str">
        <f t="shared" ca="1" si="7"/>
        <v>'802-391-1592</v>
      </c>
      <c r="M5" t="str">
        <f t="shared" si="8"/>
        <v>WDavidovitch@gmail.com</v>
      </c>
      <c r="N5" t="str">
        <f t="shared" si="9"/>
        <v>Victoria Davidovitch</v>
      </c>
      <c r="O5" t="str">
        <f t="shared" ca="1" si="10"/>
        <v>'802-413-5542</v>
      </c>
      <c r="R5">
        <v>4</v>
      </c>
      <c r="S5" t="s">
        <v>211</v>
      </c>
      <c r="U5">
        <v>4</v>
      </c>
      <c r="V5" t="s">
        <v>222</v>
      </c>
      <c r="X5">
        <v>4</v>
      </c>
      <c r="Y5" t="s">
        <v>297</v>
      </c>
      <c r="Z5" t="s">
        <v>303</v>
      </c>
      <c r="AA5" s="10" t="s">
        <v>312</v>
      </c>
    </row>
    <row r="6" spans="1:27" x14ac:dyDescent="0.3">
      <c r="A6">
        <f t="shared" ca="1" si="3"/>
        <v>5584</v>
      </c>
      <c r="B6" t="s">
        <v>144</v>
      </c>
      <c r="C6" t="s">
        <v>186</v>
      </c>
      <c r="D6" t="str">
        <f t="shared" ca="1" si="0"/>
        <v>Yukon Street</v>
      </c>
      <c r="E6" t="s">
        <v>192</v>
      </c>
      <c r="F6" t="str">
        <f t="shared" ca="1" si="4"/>
        <v>Northfield</v>
      </c>
      <c r="G6" t="str">
        <f t="shared" ca="1" si="1"/>
        <v>VT</v>
      </c>
      <c r="H6" t="str">
        <f t="shared" ca="1" si="2"/>
        <v>05663</v>
      </c>
      <c r="I6" t="s">
        <v>337</v>
      </c>
      <c r="J6" t="str">
        <f t="shared" ca="1" si="5"/>
        <v>789-69-2361</v>
      </c>
      <c r="K6" t="str">
        <f t="shared" ca="1" si="6"/>
        <v>'802-521-5787</v>
      </c>
      <c r="L6" t="str">
        <f t="shared" ca="1" si="7"/>
        <v>'802-788-4560</v>
      </c>
      <c r="M6" t="str">
        <f t="shared" si="8"/>
        <v>VElias@gmail.com</v>
      </c>
      <c r="N6" t="str">
        <f t="shared" si="9"/>
        <v>Ulrick Elias</v>
      </c>
      <c r="O6" t="str">
        <f t="shared" ca="1" si="10"/>
        <v>'802-521-5787</v>
      </c>
      <c r="R6">
        <v>5</v>
      </c>
      <c r="S6" t="s">
        <v>217</v>
      </c>
      <c r="U6">
        <v>5</v>
      </c>
      <c r="V6" t="s">
        <v>223</v>
      </c>
      <c r="X6">
        <v>5</v>
      </c>
      <c r="Y6" t="s">
        <v>292</v>
      </c>
      <c r="Z6" t="s">
        <v>303</v>
      </c>
      <c r="AA6" s="10" t="s">
        <v>313</v>
      </c>
    </row>
    <row r="7" spans="1:27" x14ac:dyDescent="0.3">
      <c r="A7">
        <f t="shared" ca="1" si="3"/>
        <v>7095</v>
      </c>
      <c r="B7" t="s">
        <v>145</v>
      </c>
      <c r="C7" t="s">
        <v>185</v>
      </c>
      <c r="D7" t="str">
        <f t="shared" ca="1" si="0"/>
        <v>Blagwort Road</v>
      </c>
      <c r="F7" t="str">
        <f t="shared" ca="1" si="4"/>
        <v>Thetford</v>
      </c>
      <c r="G7" t="str">
        <f t="shared" ca="1" si="1"/>
        <v>VT</v>
      </c>
      <c r="H7" t="str">
        <f t="shared" ca="1" si="2"/>
        <v>05074</v>
      </c>
      <c r="I7" t="s">
        <v>337</v>
      </c>
      <c r="J7" t="str">
        <f t="shared" ca="1" si="5"/>
        <v>452-59-7580</v>
      </c>
      <c r="K7" t="str">
        <f t="shared" ca="1" si="6"/>
        <v>'802-714-410</v>
      </c>
      <c r="L7" t="str">
        <f t="shared" ca="1" si="7"/>
        <v>'802-498-4618</v>
      </c>
      <c r="M7" t="str">
        <f t="shared" si="8"/>
        <v>UForensics@gmail.com</v>
      </c>
      <c r="N7" t="str">
        <f t="shared" si="9"/>
        <v>Termigia Forensics</v>
      </c>
      <c r="O7" t="str">
        <f t="shared" ca="1" si="10"/>
        <v>'802-714-410</v>
      </c>
      <c r="R7">
        <v>6</v>
      </c>
      <c r="S7" t="s">
        <v>218</v>
      </c>
      <c r="U7">
        <v>6</v>
      </c>
      <c r="V7" t="s">
        <v>224</v>
      </c>
      <c r="X7">
        <v>6</v>
      </c>
      <c r="Y7" t="s">
        <v>298</v>
      </c>
      <c r="Z7" t="s">
        <v>303</v>
      </c>
      <c r="AA7" s="10" t="s">
        <v>314</v>
      </c>
    </row>
    <row r="8" spans="1:27" x14ac:dyDescent="0.3">
      <c r="A8">
        <f t="shared" ca="1" si="3"/>
        <v>8124</v>
      </c>
      <c r="B8" t="s">
        <v>146</v>
      </c>
      <c r="C8" t="s">
        <v>184</v>
      </c>
      <c r="D8" t="str">
        <f t="shared" ca="1" si="0"/>
        <v>Jazz Drive</v>
      </c>
      <c r="F8" t="str">
        <f t="shared" ca="1" si="4"/>
        <v>Burlington</v>
      </c>
      <c r="G8" t="str">
        <f t="shared" ca="1" si="1"/>
        <v>VT</v>
      </c>
      <c r="H8" t="str">
        <f t="shared" ca="1" si="2"/>
        <v>05401</v>
      </c>
      <c r="I8" t="s">
        <v>337</v>
      </c>
      <c r="J8" t="str">
        <f t="shared" ca="1" si="5"/>
        <v>517-23-5027</v>
      </c>
      <c r="K8" t="str">
        <f t="shared" ca="1" si="6"/>
        <v>'802-250-8178</v>
      </c>
      <c r="L8" t="str">
        <f t="shared" ca="1" si="7"/>
        <v>'802-428-6418</v>
      </c>
      <c r="M8" t="str">
        <f t="shared" si="8"/>
        <v>TGlabrous@gmail.com</v>
      </c>
      <c r="N8" t="str">
        <f t="shared" si="9"/>
        <v>Sally Glabrous</v>
      </c>
      <c r="O8" t="str">
        <f t="shared" ca="1" si="10"/>
        <v>'802-250-8178</v>
      </c>
      <c r="R8">
        <v>7</v>
      </c>
      <c r="S8" t="s">
        <v>219</v>
      </c>
      <c r="U8">
        <v>7</v>
      </c>
      <c r="V8" t="s">
        <v>225</v>
      </c>
      <c r="X8">
        <v>7</v>
      </c>
      <c r="Y8" t="s">
        <v>306</v>
      </c>
      <c r="Z8" t="s">
        <v>304</v>
      </c>
      <c r="AA8" s="10" t="s">
        <v>331</v>
      </c>
    </row>
    <row r="9" spans="1:27" x14ac:dyDescent="0.3">
      <c r="A9">
        <f t="shared" ca="1" si="3"/>
        <v>1146</v>
      </c>
      <c r="B9" t="s">
        <v>147</v>
      </c>
      <c r="C9" t="s">
        <v>183</v>
      </c>
      <c r="D9" t="str">
        <f t="shared" ca="1" si="0"/>
        <v>Imperforate Avenue</v>
      </c>
      <c r="F9" t="str">
        <f t="shared" ca="1" si="4"/>
        <v>Keene</v>
      </c>
      <c r="G9" t="str">
        <f t="shared" ca="1" si="1"/>
        <v>NH</v>
      </c>
      <c r="H9" t="str">
        <f t="shared" ca="1" si="2"/>
        <v>03431</v>
      </c>
      <c r="I9" t="s">
        <v>337</v>
      </c>
      <c r="J9" t="str">
        <f t="shared" ca="1" si="5"/>
        <v>190-95-5076</v>
      </c>
      <c r="K9" t="str">
        <f t="shared" ca="1" si="6"/>
        <v>'603-764-4037</v>
      </c>
      <c r="L9" t="str">
        <f t="shared" ca="1" si="7"/>
        <v>'603-472-4704</v>
      </c>
      <c r="M9" t="str">
        <f t="shared" si="8"/>
        <v>SHortensial@gmail.com</v>
      </c>
      <c r="N9" t="str">
        <f t="shared" si="9"/>
        <v>Roald Hortensial</v>
      </c>
      <c r="O9" t="str">
        <f t="shared" ca="1" si="10"/>
        <v>'603-764-4037</v>
      </c>
      <c r="R9">
        <v>8</v>
      </c>
      <c r="S9" t="s">
        <v>197</v>
      </c>
      <c r="X9">
        <v>8</v>
      </c>
      <c r="Y9" t="s">
        <v>307</v>
      </c>
      <c r="Z9" t="s">
        <v>304</v>
      </c>
      <c r="AA9" s="10" t="s">
        <v>333</v>
      </c>
    </row>
    <row r="10" spans="1:27" x14ac:dyDescent="0.3">
      <c r="A10">
        <f t="shared" ca="1" si="3"/>
        <v>2428</v>
      </c>
      <c r="B10" t="s">
        <v>148</v>
      </c>
      <c r="C10" t="s">
        <v>182</v>
      </c>
      <c r="D10" t="str">
        <f t="shared" ca="1" si="0"/>
        <v>Xosa Street</v>
      </c>
      <c r="F10" t="str">
        <f t="shared" ca="1" si="4"/>
        <v>Hanover</v>
      </c>
      <c r="G10" t="str">
        <f t="shared" ca="1" si="1"/>
        <v>NH</v>
      </c>
      <c r="H10" t="str">
        <f t="shared" ca="1" si="2"/>
        <v>03755</v>
      </c>
      <c r="I10" t="s">
        <v>337</v>
      </c>
      <c r="J10" t="str">
        <f t="shared" ca="1" si="5"/>
        <v>210-76-5297</v>
      </c>
      <c r="K10" t="str">
        <f t="shared" ca="1" si="6"/>
        <v>'603-506-2342</v>
      </c>
      <c r="L10" t="str">
        <f t="shared" ca="1" si="7"/>
        <v>'603-781-4333</v>
      </c>
      <c r="M10" t="str">
        <f t="shared" si="8"/>
        <v>RIndormo@gmail.com</v>
      </c>
      <c r="N10" t="str">
        <f t="shared" si="9"/>
        <v>Quorn Indormo</v>
      </c>
      <c r="O10" t="str">
        <f t="shared" ca="1" si="10"/>
        <v>'603-506-2342</v>
      </c>
      <c r="R10">
        <v>9</v>
      </c>
      <c r="S10" t="s">
        <v>212</v>
      </c>
      <c r="X10">
        <v>9</v>
      </c>
      <c r="Y10" t="s">
        <v>295</v>
      </c>
      <c r="Z10" t="s">
        <v>303</v>
      </c>
      <c r="AA10" s="10" t="s">
        <v>315</v>
      </c>
    </row>
    <row r="11" spans="1:27" x14ac:dyDescent="0.3">
      <c r="A11">
        <f t="shared" ca="1" si="3"/>
        <v>5165</v>
      </c>
      <c r="B11" t="s">
        <v>149</v>
      </c>
      <c r="C11" t="s">
        <v>181</v>
      </c>
      <c r="D11" t="str">
        <f t="shared" ca="1" si="0"/>
        <v>Norwood Road</v>
      </c>
      <c r="F11" t="str">
        <f t="shared" ca="1" si="4"/>
        <v>Rutland</v>
      </c>
      <c r="G11" t="str">
        <f t="shared" ca="1" si="1"/>
        <v>VT</v>
      </c>
      <c r="H11" t="str">
        <f t="shared" ca="1" si="2"/>
        <v>05701</v>
      </c>
      <c r="I11" t="s">
        <v>337</v>
      </c>
      <c r="J11" t="str">
        <f t="shared" ca="1" si="5"/>
        <v>340-54-2659</v>
      </c>
      <c r="K11" t="str">
        <f t="shared" ca="1" si="6"/>
        <v>'802-453-7689</v>
      </c>
      <c r="L11" t="str">
        <f t="shared" ca="1" si="7"/>
        <v>'802-275-1213</v>
      </c>
      <c r="M11" t="str">
        <f t="shared" si="8"/>
        <v>QJuliornick@gmail.com</v>
      </c>
      <c r="N11" t="str">
        <f t="shared" si="9"/>
        <v>Patricia Juliornick</v>
      </c>
      <c r="O11" t="str">
        <f t="shared" ca="1" si="10"/>
        <v>'802-453-7689</v>
      </c>
      <c r="R11">
        <v>10</v>
      </c>
      <c r="S11" t="s">
        <v>210</v>
      </c>
      <c r="X11">
        <v>10</v>
      </c>
      <c r="Y11" t="s">
        <v>285</v>
      </c>
      <c r="Z11" t="s">
        <v>303</v>
      </c>
      <c r="AA11" s="10" t="s">
        <v>316</v>
      </c>
    </row>
    <row r="12" spans="1:27" x14ac:dyDescent="0.3">
      <c r="A12">
        <f t="shared" ca="1" si="3"/>
        <v>9968</v>
      </c>
      <c r="B12" t="s">
        <v>150</v>
      </c>
      <c r="C12" t="s">
        <v>180</v>
      </c>
      <c r="D12" t="str">
        <f t="shared" ca="1" si="0"/>
        <v>Blagwort Road</v>
      </c>
      <c r="F12" t="str">
        <f t="shared" ca="1" si="4"/>
        <v>Plainfield</v>
      </c>
      <c r="G12" t="str">
        <f t="shared" ca="1" si="1"/>
        <v>VT</v>
      </c>
      <c r="H12" t="str">
        <f t="shared" ca="1" si="2"/>
        <v>05667</v>
      </c>
      <c r="I12" t="s">
        <v>337</v>
      </c>
      <c r="J12" t="str">
        <f t="shared" ca="1" si="5"/>
        <v>706-76-5427</v>
      </c>
      <c r="K12" t="str">
        <f t="shared" ca="1" si="6"/>
        <v>'802-604-9243</v>
      </c>
      <c r="L12" t="str">
        <f t="shared" ca="1" si="7"/>
        <v>'802-690-5462</v>
      </c>
      <c r="M12" t="str">
        <f t="shared" si="8"/>
        <v>PKratchett@gmail.com</v>
      </c>
      <c r="N12" t="str">
        <f t="shared" si="9"/>
        <v>Oscar Kratchett</v>
      </c>
      <c r="O12" t="str">
        <f t="shared" ca="1" si="10"/>
        <v>'802-604-9243</v>
      </c>
      <c r="R12">
        <v>11</v>
      </c>
      <c r="S12" t="s">
        <v>209</v>
      </c>
      <c r="X12">
        <v>11</v>
      </c>
      <c r="Y12" t="s">
        <v>299</v>
      </c>
      <c r="Z12" t="s">
        <v>303</v>
      </c>
      <c r="AA12" s="10" t="s">
        <v>317</v>
      </c>
    </row>
    <row r="13" spans="1:27" x14ac:dyDescent="0.3">
      <c r="A13">
        <f t="shared" ca="1" si="3"/>
        <v>7218</v>
      </c>
      <c r="B13" t="s">
        <v>151</v>
      </c>
      <c r="C13" t="s">
        <v>179</v>
      </c>
      <c r="D13" t="str">
        <f t="shared" ca="1" si="0"/>
        <v>Yttrium Crescent</v>
      </c>
      <c r="E13" t="s">
        <v>193</v>
      </c>
      <c r="F13" t="str">
        <f t="shared" ca="1" si="4"/>
        <v>Plainfield</v>
      </c>
      <c r="G13" t="str">
        <f t="shared" ca="1" si="1"/>
        <v>VT</v>
      </c>
      <c r="H13" t="str">
        <f t="shared" ca="1" si="2"/>
        <v>05667</v>
      </c>
      <c r="I13" t="s">
        <v>337</v>
      </c>
      <c r="J13" t="str">
        <f t="shared" ca="1" si="5"/>
        <v>237-65-5926</v>
      </c>
      <c r="K13" t="str">
        <f t="shared" ca="1" si="6"/>
        <v>'802-345-1177</v>
      </c>
      <c r="L13" t="str">
        <f t="shared" ca="1" si="7"/>
        <v>'802-403-7237</v>
      </c>
      <c r="M13" t="str">
        <f t="shared" si="8"/>
        <v>OLimulin@gmail.com</v>
      </c>
      <c r="N13" t="str">
        <f t="shared" si="9"/>
        <v>Norman Limulin</v>
      </c>
      <c r="O13" t="str">
        <f t="shared" ca="1" si="10"/>
        <v>'802-345-1177</v>
      </c>
      <c r="R13">
        <v>12</v>
      </c>
      <c r="S13" t="s">
        <v>198</v>
      </c>
      <c r="X13">
        <v>12</v>
      </c>
      <c r="Y13" t="s">
        <v>293</v>
      </c>
      <c r="Z13" t="s">
        <v>303</v>
      </c>
      <c r="AA13" s="10" t="s">
        <v>318</v>
      </c>
    </row>
    <row r="14" spans="1:27" x14ac:dyDescent="0.3">
      <c r="A14">
        <f t="shared" ca="1" si="3"/>
        <v>8845</v>
      </c>
      <c r="B14" t="s">
        <v>152</v>
      </c>
      <c r="C14" t="s">
        <v>178</v>
      </c>
      <c r="D14" t="str">
        <f t="shared" ca="1" si="0"/>
        <v>Gorgon Street</v>
      </c>
      <c r="F14" t="str">
        <f t="shared" ca="1" si="4"/>
        <v>Weston</v>
      </c>
      <c r="G14" t="str">
        <f t="shared" ca="1" si="1"/>
        <v>VT</v>
      </c>
      <c r="H14" t="str">
        <f t="shared" ca="1" si="2"/>
        <v>05161</v>
      </c>
      <c r="I14" t="s">
        <v>337</v>
      </c>
      <c r="J14" t="str">
        <f t="shared" ca="1" si="5"/>
        <v>187-20-2946</v>
      </c>
      <c r="K14" t="str">
        <f t="shared" ca="1" si="6"/>
        <v>'802-693-8965</v>
      </c>
      <c r="L14" t="str">
        <f t="shared" ca="1" si="7"/>
        <v>'802-580-3995</v>
      </c>
      <c r="M14" t="str">
        <f t="shared" si="8"/>
        <v>NMarnov@gmail.com</v>
      </c>
      <c r="N14" t="str">
        <f t="shared" si="9"/>
        <v>Marvin Marnov</v>
      </c>
      <c r="O14" t="str">
        <f t="shared" ca="1" si="10"/>
        <v>'802-693-8965</v>
      </c>
      <c r="R14">
        <v>13</v>
      </c>
      <c r="S14" t="s">
        <v>220</v>
      </c>
      <c r="X14">
        <v>13</v>
      </c>
      <c r="Y14" t="s">
        <v>284</v>
      </c>
      <c r="Z14" t="s">
        <v>303</v>
      </c>
      <c r="AA14" s="10" t="s">
        <v>319</v>
      </c>
    </row>
    <row r="15" spans="1:27" x14ac:dyDescent="0.3">
      <c r="A15">
        <f t="shared" ca="1" si="3"/>
        <v>8850</v>
      </c>
      <c r="B15" t="s">
        <v>153</v>
      </c>
      <c r="C15" t="s">
        <v>177</v>
      </c>
      <c r="D15" t="str">
        <f t="shared" ca="1" si="0"/>
        <v>Impi Road</v>
      </c>
      <c r="F15" t="str">
        <f t="shared" ca="1" si="4"/>
        <v>Hanover</v>
      </c>
      <c r="G15" t="str">
        <f t="shared" ca="1" si="1"/>
        <v>NH</v>
      </c>
      <c r="H15" t="str">
        <f t="shared" ca="1" si="2"/>
        <v>03755</v>
      </c>
      <c r="I15" t="s">
        <v>337</v>
      </c>
      <c r="J15" t="str">
        <f t="shared" ca="1" si="5"/>
        <v>301-43-9337</v>
      </c>
      <c r="K15" t="str">
        <f t="shared" ca="1" si="6"/>
        <v>'603-323-2769</v>
      </c>
      <c r="L15" t="str">
        <f t="shared" ca="1" si="7"/>
        <v>'603-369-6687</v>
      </c>
      <c r="M15" t="str">
        <f t="shared" si="8"/>
        <v>MNickultix@gmail.com</v>
      </c>
      <c r="N15" t="str">
        <f t="shared" si="9"/>
        <v>Linda Nickultix</v>
      </c>
      <c r="O15" t="str">
        <f t="shared" ca="1" si="10"/>
        <v>'603-323-2769</v>
      </c>
      <c r="R15">
        <v>14</v>
      </c>
      <c r="S15" t="s">
        <v>200</v>
      </c>
      <c r="X15">
        <v>14</v>
      </c>
      <c r="Y15" t="s">
        <v>289</v>
      </c>
      <c r="Z15" t="s">
        <v>303</v>
      </c>
      <c r="AA15" s="10" t="s">
        <v>320</v>
      </c>
    </row>
    <row r="16" spans="1:27" x14ac:dyDescent="0.3">
      <c r="A16">
        <f t="shared" ca="1" si="3"/>
        <v>3503</v>
      </c>
      <c r="B16" t="s">
        <v>154</v>
      </c>
      <c r="C16" t="s">
        <v>191</v>
      </c>
      <c r="D16" t="str">
        <f t="shared" ca="1" si="0"/>
        <v>Ordinal Boulevard</v>
      </c>
      <c r="F16" t="str">
        <f t="shared" ca="1" si="4"/>
        <v>Thetford</v>
      </c>
      <c r="G16" t="str">
        <f t="shared" ca="1" si="1"/>
        <v>VT</v>
      </c>
      <c r="H16" t="str">
        <f t="shared" ca="1" si="2"/>
        <v>05074</v>
      </c>
      <c r="I16" t="s">
        <v>337</v>
      </c>
      <c r="J16" t="str">
        <f t="shared" ca="1" si="5"/>
        <v>357-28-4447</v>
      </c>
      <c r="K16" t="str">
        <f t="shared" ca="1" si="6"/>
        <v>'802-283-6664</v>
      </c>
      <c r="L16" t="str">
        <f t="shared" ca="1" si="7"/>
        <v>'802-316-3749</v>
      </c>
      <c r="M16" t="str">
        <f t="shared" si="8"/>
        <v>LOrdovician@gmail.com</v>
      </c>
      <c r="N16" t="str">
        <f t="shared" si="9"/>
        <v>Karl Ordovician</v>
      </c>
      <c r="O16" t="str">
        <f t="shared" ca="1" si="10"/>
        <v>'802-283-6664</v>
      </c>
      <c r="R16">
        <v>15</v>
      </c>
      <c r="S16" t="s">
        <v>199</v>
      </c>
      <c r="X16">
        <v>15</v>
      </c>
      <c r="Y16" t="s">
        <v>287</v>
      </c>
      <c r="Z16" t="s">
        <v>303</v>
      </c>
      <c r="AA16" s="10" t="s">
        <v>321</v>
      </c>
    </row>
    <row r="17" spans="1:27" x14ac:dyDescent="0.3">
      <c r="A17">
        <f t="shared" ca="1" si="3"/>
        <v>1872</v>
      </c>
      <c r="B17" t="s">
        <v>155</v>
      </c>
      <c r="C17" t="s">
        <v>176</v>
      </c>
      <c r="D17" t="str">
        <f t="shared" ca="1" si="0"/>
        <v>Hanthos Boulevard</v>
      </c>
      <c r="F17" t="str">
        <f t="shared" ca="1" si="4"/>
        <v>South Strafford</v>
      </c>
      <c r="G17" t="str">
        <f t="shared" ca="1" si="1"/>
        <v>VT</v>
      </c>
      <c r="H17" t="str">
        <f t="shared" ca="1" si="2"/>
        <v>05070</v>
      </c>
      <c r="I17" t="s">
        <v>337</v>
      </c>
      <c r="J17" t="str">
        <f t="shared" ca="1" si="5"/>
        <v>653-65-5009</v>
      </c>
      <c r="K17" t="str">
        <f t="shared" ca="1" si="6"/>
        <v>'802-607-5196</v>
      </c>
      <c r="L17" t="str">
        <f t="shared" ca="1" si="7"/>
        <v>'802-408-287</v>
      </c>
      <c r="M17" t="str">
        <f t="shared" si="8"/>
        <v>KPalindromic@gmail.com</v>
      </c>
      <c r="N17" t="str">
        <f t="shared" si="9"/>
        <v>Julia Palindromic</v>
      </c>
      <c r="O17" t="str">
        <f t="shared" ca="1" si="10"/>
        <v>'802-607-5196</v>
      </c>
      <c r="R17">
        <v>16</v>
      </c>
      <c r="S17" t="s">
        <v>202</v>
      </c>
      <c r="X17">
        <v>16</v>
      </c>
      <c r="Y17" t="s">
        <v>326</v>
      </c>
      <c r="Z17" t="s">
        <v>303</v>
      </c>
      <c r="AA17" s="10" t="s">
        <v>327</v>
      </c>
    </row>
    <row r="18" spans="1:27" x14ac:dyDescent="0.3">
      <c r="A18">
        <f t="shared" ca="1" si="3"/>
        <v>3264</v>
      </c>
      <c r="B18" t="s">
        <v>156</v>
      </c>
      <c r="C18" t="s">
        <v>175</v>
      </c>
      <c r="D18" t="str">
        <f t="shared" ca="1" si="0"/>
        <v>Fire Drive</v>
      </c>
      <c r="F18" t="str">
        <f t="shared" ca="1" si="4"/>
        <v>North Montepelier</v>
      </c>
      <c r="G18" t="str">
        <f t="shared" ca="1" si="1"/>
        <v>VT</v>
      </c>
      <c r="H18" t="str">
        <f t="shared" ca="1" si="2"/>
        <v>05666</v>
      </c>
      <c r="I18" t="s">
        <v>337</v>
      </c>
      <c r="J18" t="str">
        <f t="shared" ca="1" si="5"/>
        <v>572-14-4281</v>
      </c>
      <c r="K18" t="str">
        <f t="shared" ca="1" si="6"/>
        <v>'802-237-8633</v>
      </c>
      <c r="L18" t="str">
        <f t="shared" ca="1" si="7"/>
        <v>'802-558-1676</v>
      </c>
      <c r="M18" t="str">
        <f t="shared" si="8"/>
        <v>JQuasart@gmail.com</v>
      </c>
      <c r="N18" t="str">
        <f t="shared" si="9"/>
        <v>Indira Quasart</v>
      </c>
      <c r="O18" t="str">
        <f t="shared" ca="1" si="10"/>
        <v>'802-237-8633</v>
      </c>
      <c r="R18">
        <v>17</v>
      </c>
      <c r="S18" t="s">
        <v>229</v>
      </c>
      <c r="X18">
        <v>17</v>
      </c>
      <c r="Y18" t="s">
        <v>291</v>
      </c>
      <c r="Z18" t="s">
        <v>303</v>
      </c>
      <c r="AA18" s="10" t="s">
        <v>322</v>
      </c>
    </row>
    <row r="19" spans="1:27" x14ac:dyDescent="0.3">
      <c r="A19">
        <f t="shared" ca="1" si="3"/>
        <v>7771</v>
      </c>
      <c r="B19" t="s">
        <v>157</v>
      </c>
      <c r="C19" t="s">
        <v>174</v>
      </c>
      <c r="D19" t="str">
        <f t="shared" ca="1" si="0"/>
        <v>Limbic Avenue</v>
      </c>
      <c r="E19" t="s">
        <v>194</v>
      </c>
      <c r="F19" t="str">
        <f t="shared" ca="1" si="4"/>
        <v>Northfield</v>
      </c>
      <c r="G19" t="str">
        <f t="shared" ca="1" si="1"/>
        <v>VT</v>
      </c>
      <c r="H19" t="str">
        <f t="shared" ca="1" si="2"/>
        <v>05663</v>
      </c>
      <c r="I19" t="s">
        <v>337</v>
      </c>
      <c r="J19" t="str">
        <f t="shared" ca="1" si="5"/>
        <v>306-51-1496</v>
      </c>
      <c r="K19" t="str">
        <f t="shared" ca="1" si="6"/>
        <v>'802-302-25</v>
      </c>
      <c r="L19" t="str">
        <f t="shared" ca="1" si="7"/>
        <v>'802-358-444</v>
      </c>
      <c r="M19" t="str">
        <f t="shared" si="8"/>
        <v>IRomulus@gmail.com</v>
      </c>
      <c r="N19" t="str">
        <f t="shared" si="9"/>
        <v>Hilda Romulus</v>
      </c>
      <c r="O19" t="str">
        <f t="shared" ca="1" si="10"/>
        <v>'802-302-25</v>
      </c>
      <c r="R19">
        <v>18</v>
      </c>
      <c r="S19" t="s">
        <v>230</v>
      </c>
      <c r="X19">
        <v>18</v>
      </c>
      <c r="Y19" t="s">
        <v>290</v>
      </c>
      <c r="Z19" t="s">
        <v>303</v>
      </c>
      <c r="AA19" s="10" t="s">
        <v>323</v>
      </c>
    </row>
    <row r="20" spans="1:27" x14ac:dyDescent="0.3">
      <c r="A20">
        <f t="shared" ca="1" si="3"/>
        <v>4330</v>
      </c>
      <c r="B20" t="s">
        <v>158</v>
      </c>
      <c r="C20" t="s">
        <v>173</v>
      </c>
      <c r="D20" t="str">
        <f t="shared" ca="1" si="0"/>
        <v>Vodka Street</v>
      </c>
      <c r="F20" t="str">
        <f t="shared" ca="1" si="4"/>
        <v>West Lebanon</v>
      </c>
      <c r="G20" t="str">
        <f t="shared" ca="1" si="1"/>
        <v>NH</v>
      </c>
      <c r="H20" t="str">
        <f t="shared" ca="1" si="2"/>
        <v>03784</v>
      </c>
      <c r="I20" t="s">
        <v>337</v>
      </c>
      <c r="J20" t="str">
        <f t="shared" ca="1" si="5"/>
        <v>744-35-6051</v>
      </c>
      <c r="K20" t="str">
        <f t="shared" ca="1" si="6"/>
        <v>'603-740-1616</v>
      </c>
      <c r="L20" t="str">
        <f t="shared" ca="1" si="7"/>
        <v>'603-458-1141</v>
      </c>
      <c r="M20" t="str">
        <f t="shared" si="8"/>
        <v>HSamwise@gmail.com</v>
      </c>
      <c r="N20" t="str">
        <f t="shared" si="9"/>
        <v>George Samwise</v>
      </c>
      <c r="O20" t="str">
        <f t="shared" ca="1" si="10"/>
        <v>'603-740-1616</v>
      </c>
      <c r="R20">
        <v>19</v>
      </c>
      <c r="S20" t="s">
        <v>203</v>
      </c>
      <c r="X20">
        <v>19</v>
      </c>
      <c r="Y20" t="s">
        <v>301</v>
      </c>
      <c r="Z20" t="s">
        <v>303</v>
      </c>
      <c r="AA20" s="10" t="s">
        <v>324</v>
      </c>
    </row>
    <row r="21" spans="1:27" x14ac:dyDescent="0.3">
      <c r="A21">
        <f t="shared" ca="1" si="3"/>
        <v>3742</v>
      </c>
      <c r="B21" t="s">
        <v>159</v>
      </c>
      <c r="C21" t="s">
        <v>172</v>
      </c>
      <c r="D21" t="str">
        <f t="shared" ca="1" si="0"/>
        <v>Pallas Street</v>
      </c>
      <c r="F21" t="str">
        <f t="shared" ca="1" si="4"/>
        <v>West Lebanon</v>
      </c>
      <c r="G21" t="str">
        <f t="shared" ca="1" si="1"/>
        <v>NH</v>
      </c>
      <c r="H21" t="str">
        <f t="shared" ca="1" si="2"/>
        <v>03784</v>
      </c>
      <c r="I21" t="s">
        <v>337</v>
      </c>
      <c r="J21" t="str">
        <f t="shared" ca="1" si="5"/>
        <v>602-51-6231</v>
      </c>
      <c r="K21" t="str">
        <f t="shared" ca="1" si="6"/>
        <v>'603-493-811</v>
      </c>
      <c r="L21" t="str">
        <f t="shared" ca="1" si="7"/>
        <v>'603-636-9685</v>
      </c>
      <c r="M21" t="str">
        <f t="shared" si="8"/>
        <v>GTerbidon@gmail.com</v>
      </c>
      <c r="N21" t="str">
        <f t="shared" si="9"/>
        <v>Fala Terbidon</v>
      </c>
      <c r="O21" t="str">
        <f t="shared" ca="1" si="10"/>
        <v>'603-493-811</v>
      </c>
      <c r="R21">
        <v>20</v>
      </c>
      <c r="S21" t="s">
        <v>231</v>
      </c>
      <c r="X21">
        <v>20</v>
      </c>
      <c r="Y21" t="s">
        <v>302</v>
      </c>
      <c r="Z21" t="s">
        <v>303</v>
      </c>
      <c r="AA21" s="10" t="s">
        <v>325</v>
      </c>
    </row>
    <row r="22" spans="1:27" x14ac:dyDescent="0.3">
      <c r="A22">
        <f t="shared" ca="1" si="3"/>
        <v>9930</v>
      </c>
      <c r="B22" t="s">
        <v>160</v>
      </c>
      <c r="C22" t="s">
        <v>171</v>
      </c>
      <c r="D22" t="str">
        <f t="shared" ca="1" si="0"/>
        <v>Gatewick Street</v>
      </c>
      <c r="F22" t="str">
        <f t="shared" ca="1" si="4"/>
        <v>Thetford</v>
      </c>
      <c r="G22" t="str">
        <f t="shared" ca="1" si="1"/>
        <v>VT</v>
      </c>
      <c r="H22" t="str">
        <f t="shared" ca="1" si="2"/>
        <v>05074</v>
      </c>
      <c r="I22" t="s">
        <v>337</v>
      </c>
      <c r="J22" t="str">
        <f t="shared" ca="1" si="5"/>
        <v>336-45-2020</v>
      </c>
      <c r="K22" t="str">
        <f t="shared" ca="1" si="6"/>
        <v>'802-390-7733</v>
      </c>
      <c r="L22" t="str">
        <f t="shared" ca="1" si="7"/>
        <v>'802-396-5867</v>
      </c>
      <c r="M22" t="str">
        <f t="shared" si="8"/>
        <v>FUfornix@gmail.com</v>
      </c>
      <c r="N22" t="str">
        <f t="shared" si="9"/>
        <v>Elephas Ufornix</v>
      </c>
      <c r="O22" t="str">
        <f t="shared" ca="1" si="10"/>
        <v>'802-390-7733</v>
      </c>
      <c r="R22">
        <v>21</v>
      </c>
      <c r="S22" t="s">
        <v>234</v>
      </c>
      <c r="X22">
        <v>21</v>
      </c>
      <c r="Y22" t="s">
        <v>308</v>
      </c>
      <c r="Z22" t="s">
        <v>304</v>
      </c>
      <c r="AA22" s="10" t="s">
        <v>334</v>
      </c>
    </row>
    <row r="23" spans="1:27" x14ac:dyDescent="0.3">
      <c r="A23">
        <f t="shared" ca="1" si="3"/>
        <v>2714</v>
      </c>
      <c r="B23" t="s">
        <v>161</v>
      </c>
      <c r="C23" t="s">
        <v>170</v>
      </c>
      <c r="D23" t="str">
        <f t="shared" ca="1" si="0"/>
        <v>Vodka Drive</v>
      </c>
      <c r="F23" t="str">
        <f t="shared" ca="1" si="4"/>
        <v>Northfield</v>
      </c>
      <c r="G23" t="str">
        <f t="shared" ca="1" si="1"/>
        <v>VT</v>
      </c>
      <c r="H23" t="str">
        <f t="shared" ca="1" si="2"/>
        <v>05663</v>
      </c>
      <c r="I23" t="s">
        <v>337</v>
      </c>
      <c r="J23" t="str">
        <f t="shared" ca="1" si="5"/>
        <v>650-29-6841</v>
      </c>
      <c r="K23" t="str">
        <f t="shared" ca="1" si="6"/>
        <v>'802-583-5801</v>
      </c>
      <c r="L23" t="str">
        <f t="shared" ca="1" si="7"/>
        <v>'802-526-8429</v>
      </c>
      <c r="M23" t="str">
        <f t="shared" si="8"/>
        <v>EValarmorgulis@gmail.com</v>
      </c>
      <c r="N23" t="str">
        <f t="shared" si="9"/>
        <v>Daphne Valarmorgulis</v>
      </c>
      <c r="O23" t="str">
        <f t="shared" ca="1" si="10"/>
        <v>'802-583-5801</v>
      </c>
      <c r="R23">
        <v>22</v>
      </c>
      <c r="S23" t="s">
        <v>233</v>
      </c>
      <c r="X23">
        <v>22</v>
      </c>
      <c r="Y23" t="s">
        <v>332</v>
      </c>
      <c r="Z23" t="s">
        <v>304</v>
      </c>
      <c r="AA23" s="10" t="s">
        <v>335</v>
      </c>
    </row>
    <row r="24" spans="1:27" x14ac:dyDescent="0.3">
      <c r="A24">
        <f t="shared" ca="1" si="3"/>
        <v>3484</v>
      </c>
      <c r="B24" t="s">
        <v>162</v>
      </c>
      <c r="C24" t="s">
        <v>169</v>
      </c>
      <c r="D24" t="str">
        <f t="shared" ca="1" si="0"/>
        <v>Hortensial Boulevard</v>
      </c>
      <c r="E24" t="s">
        <v>195</v>
      </c>
      <c r="F24" t="str">
        <f t="shared" ca="1" si="4"/>
        <v>Townshend</v>
      </c>
      <c r="G24" t="str">
        <f t="shared" ca="1" si="1"/>
        <v>VT</v>
      </c>
      <c r="H24" t="str">
        <f t="shared" ca="1" si="2"/>
        <v>05353</v>
      </c>
      <c r="I24" t="s">
        <v>337</v>
      </c>
      <c r="J24" t="str">
        <f t="shared" ca="1" si="5"/>
        <v>644-41-4094</v>
      </c>
      <c r="K24" t="str">
        <f t="shared" ca="1" si="6"/>
        <v>'802-454-3184</v>
      </c>
      <c r="L24" t="str">
        <f t="shared" ca="1" si="7"/>
        <v>'802-538-2958</v>
      </c>
      <c r="M24" t="str">
        <f t="shared" si="8"/>
        <v>DWhiskeybar@gmail.com</v>
      </c>
      <c r="N24" t="str">
        <f t="shared" si="9"/>
        <v>Carol Whiskeybar</v>
      </c>
      <c r="O24" t="str">
        <f t="shared" ca="1" si="10"/>
        <v>'802-454-3184</v>
      </c>
      <c r="R24">
        <v>23</v>
      </c>
      <c r="S24" t="s">
        <v>204</v>
      </c>
      <c r="X24">
        <v>23</v>
      </c>
      <c r="Y24" t="s">
        <v>300</v>
      </c>
      <c r="Z24" t="s">
        <v>303</v>
      </c>
      <c r="AA24" s="10" t="s">
        <v>328</v>
      </c>
    </row>
    <row r="25" spans="1:27" x14ac:dyDescent="0.3">
      <c r="A25">
        <f t="shared" ca="1" si="3"/>
        <v>2482</v>
      </c>
      <c r="B25" t="s">
        <v>163</v>
      </c>
      <c r="C25" t="s">
        <v>168</v>
      </c>
      <c r="D25" t="str">
        <f t="shared" ca="1" si="0"/>
        <v>Ytterbium Avenue</v>
      </c>
      <c r="F25" t="str">
        <f t="shared" ca="1" si="4"/>
        <v>Mount Holly</v>
      </c>
      <c r="G25" t="str">
        <f t="shared" ca="1" si="1"/>
        <v>VT</v>
      </c>
      <c r="H25" t="str">
        <f t="shared" ca="1" si="2"/>
        <v>05758</v>
      </c>
      <c r="I25" t="s">
        <v>337</v>
      </c>
      <c r="J25" t="str">
        <f t="shared" ca="1" si="5"/>
        <v>380-79-6597</v>
      </c>
      <c r="K25" t="str">
        <f t="shared" ca="1" si="6"/>
        <v>'802-654-7978</v>
      </c>
      <c r="L25" t="str">
        <f t="shared" ca="1" si="7"/>
        <v>'802-260-4874</v>
      </c>
      <c r="M25" t="str">
        <f t="shared" si="8"/>
        <v>CXontrol@gmail.com</v>
      </c>
      <c r="N25" t="str">
        <f t="shared" si="9"/>
        <v>Bob Xontrol</v>
      </c>
      <c r="O25" t="str">
        <f t="shared" ca="1" si="10"/>
        <v>'802-654-7978</v>
      </c>
      <c r="R25">
        <v>24</v>
      </c>
      <c r="S25" t="s">
        <v>201</v>
      </c>
      <c r="X25">
        <v>24</v>
      </c>
      <c r="Y25" t="s">
        <v>296</v>
      </c>
      <c r="Z25" t="s">
        <v>303</v>
      </c>
      <c r="AA25" s="10" t="s">
        <v>329</v>
      </c>
    </row>
    <row r="26" spans="1:27" x14ac:dyDescent="0.3">
      <c r="A26">
        <f t="shared" ca="1" si="3"/>
        <v>4238</v>
      </c>
      <c r="B26" t="s">
        <v>164</v>
      </c>
      <c r="C26" t="s">
        <v>167</v>
      </c>
      <c r="D26" t="str">
        <f t="shared" ca="1" si="0"/>
        <v>Gorgon Crescent</v>
      </c>
      <c r="F26" t="str">
        <f t="shared" ca="1" si="4"/>
        <v>Barre</v>
      </c>
      <c r="G26" t="str">
        <f t="shared" ca="1" si="1"/>
        <v>VT</v>
      </c>
      <c r="H26" t="str">
        <f t="shared" ca="1" si="2"/>
        <v>05641</v>
      </c>
      <c r="I26" t="s">
        <v>337</v>
      </c>
      <c r="J26" t="str">
        <f t="shared" ca="1" si="5"/>
        <v>274-58-8080</v>
      </c>
      <c r="K26" t="str">
        <f t="shared" ca="1" si="6"/>
        <v>'802-683-2030</v>
      </c>
      <c r="L26" t="str">
        <f t="shared" ca="1" si="7"/>
        <v>'802-783-8106</v>
      </c>
      <c r="M26" t="str">
        <f t="shared" si="8"/>
        <v>BYttrium@gmail.com</v>
      </c>
      <c r="N26" t="str">
        <f t="shared" si="9"/>
        <v>Albert Yttrium</v>
      </c>
      <c r="O26" t="str">
        <f t="shared" ca="1" si="10"/>
        <v>'802-683-2030</v>
      </c>
      <c r="R26">
        <v>25</v>
      </c>
      <c r="S26" t="s">
        <v>232</v>
      </c>
    </row>
    <row r="27" spans="1:27" x14ac:dyDescent="0.3">
      <c r="A27">
        <f t="shared" ca="1" si="3"/>
        <v>6982</v>
      </c>
      <c r="B27" t="s">
        <v>165</v>
      </c>
      <c r="C27" t="s">
        <v>166</v>
      </c>
      <c r="D27" t="str">
        <f t="shared" ca="1" si="0"/>
        <v>Jazz Road</v>
      </c>
      <c r="F27" t="str">
        <f t="shared" ca="1" si="4"/>
        <v>North Montepelier</v>
      </c>
      <c r="G27" t="str">
        <f t="shared" ca="1" si="1"/>
        <v>VT</v>
      </c>
      <c r="H27" t="str">
        <f t="shared" ca="1" si="2"/>
        <v>05666</v>
      </c>
      <c r="I27" t="s">
        <v>337</v>
      </c>
      <c r="J27" t="str">
        <f t="shared" ca="1" si="5"/>
        <v>501-42-5363</v>
      </c>
      <c r="K27" t="str">
        <f t="shared" ca="1" si="6"/>
        <v>'802-261-7344</v>
      </c>
      <c r="L27" t="str">
        <f t="shared" ca="1" si="7"/>
        <v>'802-349-9002</v>
      </c>
      <c r="M27" t="str">
        <f t="shared" si="8"/>
        <v>AZalaznick@gmail.com</v>
      </c>
      <c r="N27" t="str">
        <f>C2&amp;" "&amp;B27</f>
        <v>Zulowi Zalaznick</v>
      </c>
      <c r="O27" t="str">
        <f t="shared" ca="1" si="10"/>
        <v>'802-261-7344</v>
      </c>
      <c r="R27">
        <v>26</v>
      </c>
      <c r="S27" t="s">
        <v>206</v>
      </c>
    </row>
    <row r="28" spans="1:27" x14ac:dyDescent="0.3">
      <c r="R28">
        <v>27</v>
      </c>
      <c r="S28" t="s">
        <v>235</v>
      </c>
    </row>
    <row r="29" spans="1:27" x14ac:dyDescent="0.3">
      <c r="R29">
        <v>28</v>
      </c>
      <c r="S29" t="s">
        <v>205</v>
      </c>
    </row>
    <row r="30" spans="1:27" x14ac:dyDescent="0.3">
      <c r="R30">
        <v>29</v>
      </c>
      <c r="S30" t="s">
        <v>205</v>
      </c>
    </row>
    <row r="31" spans="1:27" x14ac:dyDescent="0.3">
      <c r="R31">
        <v>30</v>
      </c>
      <c r="S31" t="s">
        <v>236</v>
      </c>
    </row>
    <row r="32" spans="1:27" x14ac:dyDescent="0.3">
      <c r="R32">
        <v>31</v>
      </c>
      <c r="S32" t="s">
        <v>237</v>
      </c>
    </row>
    <row r="33" spans="18:19" x14ac:dyDescent="0.3">
      <c r="R33">
        <v>32</v>
      </c>
      <c r="S33" t="s">
        <v>238</v>
      </c>
    </row>
    <row r="34" spans="18:19" x14ac:dyDescent="0.3">
      <c r="R34">
        <v>33</v>
      </c>
      <c r="S34" t="s">
        <v>147</v>
      </c>
    </row>
    <row r="35" spans="18:19" x14ac:dyDescent="0.3">
      <c r="R35">
        <v>34</v>
      </c>
      <c r="S35" t="s">
        <v>207</v>
      </c>
    </row>
    <row r="36" spans="18:19" x14ac:dyDescent="0.3">
      <c r="R36">
        <v>35</v>
      </c>
      <c r="S36" t="s">
        <v>208</v>
      </c>
    </row>
    <row r="37" spans="18:19" x14ac:dyDescent="0.3">
      <c r="R37">
        <v>36</v>
      </c>
      <c r="S37" t="s">
        <v>239</v>
      </c>
    </row>
    <row r="38" spans="18:19" x14ac:dyDescent="0.3">
      <c r="R38">
        <v>37</v>
      </c>
      <c r="S38" t="s">
        <v>240</v>
      </c>
    </row>
    <row r="39" spans="18:19" x14ac:dyDescent="0.3">
      <c r="R39">
        <v>38</v>
      </c>
      <c r="S39" t="s">
        <v>241</v>
      </c>
    </row>
    <row r="40" spans="18:19" x14ac:dyDescent="0.3">
      <c r="R40">
        <v>39</v>
      </c>
      <c r="S40" t="s">
        <v>242</v>
      </c>
    </row>
    <row r="41" spans="18:19" x14ac:dyDescent="0.3">
      <c r="R41">
        <v>40</v>
      </c>
      <c r="S41" t="s">
        <v>243</v>
      </c>
    </row>
    <row r="42" spans="18:19" x14ac:dyDescent="0.3">
      <c r="R42">
        <v>41</v>
      </c>
      <c r="S42" t="s">
        <v>244</v>
      </c>
    </row>
    <row r="43" spans="18:19" x14ac:dyDescent="0.3">
      <c r="R43">
        <v>42</v>
      </c>
      <c r="S43" t="s">
        <v>245</v>
      </c>
    </row>
    <row r="44" spans="18:19" x14ac:dyDescent="0.3">
      <c r="R44">
        <v>43</v>
      </c>
      <c r="S44" t="s">
        <v>246</v>
      </c>
    </row>
    <row r="45" spans="18:19" x14ac:dyDescent="0.3">
      <c r="R45">
        <v>44</v>
      </c>
      <c r="S45" t="s">
        <v>247</v>
      </c>
    </row>
    <row r="46" spans="18:19" x14ac:dyDescent="0.3">
      <c r="R46">
        <v>45</v>
      </c>
      <c r="S46" t="s">
        <v>248</v>
      </c>
    </row>
    <row r="47" spans="18:19" x14ac:dyDescent="0.3">
      <c r="R47">
        <v>46</v>
      </c>
      <c r="S47" t="s">
        <v>250</v>
      </c>
    </row>
    <row r="48" spans="18:19" x14ac:dyDescent="0.3">
      <c r="R48">
        <v>47</v>
      </c>
      <c r="S48" t="s">
        <v>251</v>
      </c>
    </row>
    <row r="49" spans="18:19" x14ac:dyDescent="0.3">
      <c r="R49">
        <v>48</v>
      </c>
      <c r="S49" t="s">
        <v>249</v>
      </c>
    </row>
    <row r="50" spans="18:19" x14ac:dyDescent="0.3">
      <c r="R50">
        <v>49</v>
      </c>
      <c r="S50" t="s">
        <v>253</v>
      </c>
    </row>
    <row r="51" spans="18:19" x14ac:dyDescent="0.3">
      <c r="R51">
        <v>50</v>
      </c>
      <c r="S51" t="s">
        <v>254</v>
      </c>
    </row>
    <row r="52" spans="18:19" x14ac:dyDescent="0.3">
      <c r="R52">
        <v>51</v>
      </c>
      <c r="S52" t="s">
        <v>252</v>
      </c>
    </row>
    <row r="53" spans="18:19" x14ac:dyDescent="0.3">
      <c r="R53">
        <v>52</v>
      </c>
      <c r="S53" t="s">
        <v>255</v>
      </c>
    </row>
    <row r="54" spans="18:19" x14ac:dyDescent="0.3">
      <c r="R54">
        <v>53</v>
      </c>
      <c r="S54" t="s">
        <v>257</v>
      </c>
    </row>
    <row r="55" spans="18:19" x14ac:dyDescent="0.3">
      <c r="R55">
        <v>54</v>
      </c>
      <c r="S55" t="s">
        <v>256</v>
      </c>
    </row>
    <row r="56" spans="18:19" x14ac:dyDescent="0.3">
      <c r="R56">
        <v>55</v>
      </c>
      <c r="S56" t="s">
        <v>258</v>
      </c>
    </row>
    <row r="57" spans="18:19" x14ac:dyDescent="0.3">
      <c r="R57">
        <v>56</v>
      </c>
      <c r="S57" t="s">
        <v>259</v>
      </c>
    </row>
    <row r="58" spans="18:19" x14ac:dyDescent="0.3">
      <c r="R58">
        <v>57</v>
      </c>
      <c r="S58" t="s">
        <v>260</v>
      </c>
    </row>
    <row r="59" spans="18:19" x14ac:dyDescent="0.3">
      <c r="R59">
        <v>58</v>
      </c>
      <c r="S59" t="s">
        <v>261</v>
      </c>
    </row>
    <row r="60" spans="18:19" x14ac:dyDescent="0.3">
      <c r="R60">
        <v>59</v>
      </c>
      <c r="S60" t="s">
        <v>262</v>
      </c>
    </row>
    <row r="61" spans="18:19" x14ac:dyDescent="0.3">
      <c r="R61">
        <v>60</v>
      </c>
      <c r="S61" t="s">
        <v>263</v>
      </c>
    </row>
    <row r="62" spans="18:19" x14ac:dyDescent="0.3">
      <c r="R62">
        <v>61</v>
      </c>
      <c r="S62" t="s">
        <v>214</v>
      </c>
    </row>
    <row r="63" spans="18:19" x14ac:dyDescent="0.3">
      <c r="R63">
        <v>62</v>
      </c>
      <c r="S63" t="s">
        <v>264</v>
      </c>
    </row>
    <row r="64" spans="18:19" x14ac:dyDescent="0.3">
      <c r="R64">
        <v>63</v>
      </c>
      <c r="S64" t="s">
        <v>265</v>
      </c>
    </row>
    <row r="65" spans="18:19" x14ac:dyDescent="0.3">
      <c r="R65">
        <v>64</v>
      </c>
      <c r="S65" t="s">
        <v>267</v>
      </c>
    </row>
    <row r="66" spans="18:19" x14ac:dyDescent="0.3">
      <c r="R66">
        <v>65</v>
      </c>
      <c r="S66" t="s">
        <v>266</v>
      </c>
    </row>
    <row r="67" spans="18:19" x14ac:dyDescent="0.3">
      <c r="R67">
        <v>66</v>
      </c>
      <c r="S67" t="s">
        <v>269</v>
      </c>
    </row>
    <row r="68" spans="18:19" x14ac:dyDescent="0.3">
      <c r="R68">
        <v>67</v>
      </c>
      <c r="S68" t="s">
        <v>268</v>
      </c>
    </row>
    <row r="69" spans="18:19" x14ac:dyDescent="0.3">
      <c r="R69">
        <v>68</v>
      </c>
      <c r="S69" t="s">
        <v>270</v>
      </c>
    </row>
    <row r="70" spans="18:19" x14ac:dyDescent="0.3">
      <c r="R70">
        <v>69</v>
      </c>
      <c r="S70" t="s">
        <v>273</v>
      </c>
    </row>
    <row r="71" spans="18:19" x14ac:dyDescent="0.3">
      <c r="R71">
        <v>70</v>
      </c>
      <c r="S71" t="s">
        <v>213</v>
      </c>
    </row>
    <row r="72" spans="18:19" x14ac:dyDescent="0.3">
      <c r="R72">
        <v>71</v>
      </c>
      <c r="S72" t="s">
        <v>271</v>
      </c>
    </row>
    <row r="73" spans="18:19" x14ac:dyDescent="0.3">
      <c r="R73">
        <v>72</v>
      </c>
      <c r="S73" t="s">
        <v>272</v>
      </c>
    </row>
    <row r="74" spans="18:19" x14ac:dyDescent="0.3">
      <c r="R74">
        <v>73</v>
      </c>
      <c r="S74" t="s">
        <v>274</v>
      </c>
    </row>
    <row r="75" spans="18:19" x14ac:dyDescent="0.3">
      <c r="R75">
        <v>74</v>
      </c>
      <c r="S75" t="s">
        <v>276</v>
      </c>
    </row>
    <row r="76" spans="18:19" x14ac:dyDescent="0.3">
      <c r="R76">
        <v>75</v>
      </c>
      <c r="S76" t="s">
        <v>275</v>
      </c>
    </row>
    <row r="77" spans="18:19" x14ac:dyDescent="0.3">
      <c r="R77">
        <v>76</v>
      </c>
      <c r="S77" t="s">
        <v>277</v>
      </c>
    </row>
    <row r="78" spans="18:19" x14ac:dyDescent="0.3">
      <c r="R78">
        <v>77</v>
      </c>
      <c r="S78" t="s">
        <v>164</v>
      </c>
    </row>
    <row r="79" spans="18:19" x14ac:dyDescent="0.3">
      <c r="R79">
        <v>78</v>
      </c>
      <c r="S79" t="s">
        <v>278</v>
      </c>
    </row>
    <row r="80" spans="18:19" x14ac:dyDescent="0.3">
      <c r="R80">
        <v>79</v>
      </c>
      <c r="S80" t="s">
        <v>279</v>
      </c>
    </row>
    <row r="81" spans="18:19" x14ac:dyDescent="0.3">
      <c r="R81">
        <v>80</v>
      </c>
      <c r="S81" t="s">
        <v>280</v>
      </c>
    </row>
    <row r="82" spans="18:19" x14ac:dyDescent="0.3">
      <c r="R82">
        <v>81</v>
      </c>
      <c r="S82" t="s">
        <v>281</v>
      </c>
    </row>
    <row r="83" spans="18:19" x14ac:dyDescent="0.3">
      <c r="R83">
        <v>82</v>
      </c>
      <c r="S83" t="s">
        <v>282</v>
      </c>
    </row>
  </sheetData>
  <sortState ref="F2:I27">
    <sortCondition ref="I2:I27"/>
  </sortState>
  <mergeCells count="2">
    <mergeCell ref="R1:S1"/>
    <mergeCell ref="U1:V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0.109375" bestFit="1" customWidth="1"/>
    <col min="2" max="2" width="13.44140625" bestFit="1" customWidth="1"/>
    <col min="3" max="3" width="10.5546875" bestFit="1" customWidth="1"/>
    <col min="4" max="4" width="18.6640625" bestFit="1" customWidth="1"/>
    <col min="5" max="5" width="14.44140625" bestFit="1" customWidth="1"/>
    <col min="6" max="6" width="18" bestFit="1" customWidth="1"/>
    <col min="7" max="7" width="5.44140625" bestFit="1" customWidth="1"/>
    <col min="8" max="8" width="11.6640625" bestFit="1" customWidth="1"/>
    <col min="9" max="9" width="7.6640625" bestFit="1" customWidth="1"/>
    <col min="10" max="10" width="11.44140625" bestFit="1" customWidth="1"/>
    <col min="11" max="12" width="12.88671875" bestFit="1" customWidth="1"/>
    <col min="13" max="13" width="25.88671875" bestFit="1" customWidth="1"/>
    <col min="14" max="14" width="20.88671875" bestFit="1" customWidth="1"/>
    <col min="15" max="15" width="14.33203125" bestFit="1" customWidth="1"/>
  </cols>
  <sheetData>
    <row r="1" spans="1:15" x14ac:dyDescent="0.3">
      <c r="A1" s="9" t="s">
        <v>134</v>
      </c>
      <c r="B1" s="9" t="s">
        <v>135</v>
      </c>
      <c r="C1" s="9" t="s">
        <v>136</v>
      </c>
      <c r="D1" s="9" t="s">
        <v>137</v>
      </c>
      <c r="E1" s="9" t="s">
        <v>138</v>
      </c>
      <c r="F1" s="9" t="s">
        <v>125</v>
      </c>
      <c r="G1" s="9" t="s">
        <v>126</v>
      </c>
      <c r="H1" s="9" t="s">
        <v>139</v>
      </c>
      <c r="I1" s="9" t="s">
        <v>127</v>
      </c>
      <c r="J1" s="9" t="s">
        <v>128</v>
      </c>
      <c r="K1" s="9" t="s">
        <v>131</v>
      </c>
      <c r="L1" s="9" t="s">
        <v>129</v>
      </c>
      <c r="M1" s="9" t="s">
        <v>130</v>
      </c>
      <c r="N1" s="9" t="s">
        <v>132</v>
      </c>
      <c r="O1" s="9" t="s">
        <v>133</v>
      </c>
    </row>
    <row r="2" spans="1:15" x14ac:dyDescent="0.3">
      <c r="A2">
        <v>1497</v>
      </c>
      <c r="B2" t="s">
        <v>140</v>
      </c>
      <c r="C2" t="s">
        <v>190</v>
      </c>
      <c r="D2" t="s">
        <v>338</v>
      </c>
      <c r="F2" t="s">
        <v>290</v>
      </c>
      <c r="G2" t="s">
        <v>303</v>
      </c>
      <c r="H2" t="s">
        <v>323</v>
      </c>
      <c r="I2" t="s">
        <v>337</v>
      </c>
      <c r="J2" t="s">
        <v>339</v>
      </c>
      <c r="K2" t="s">
        <v>340</v>
      </c>
      <c r="L2" t="s">
        <v>341</v>
      </c>
      <c r="M2" t="s">
        <v>342</v>
      </c>
      <c r="N2" t="s">
        <v>343</v>
      </c>
      <c r="O2" t="s">
        <v>340</v>
      </c>
    </row>
    <row r="3" spans="1:15" x14ac:dyDescent="0.3">
      <c r="A3">
        <v>1737</v>
      </c>
      <c r="B3" t="s">
        <v>141</v>
      </c>
      <c r="C3" t="s">
        <v>189</v>
      </c>
      <c r="D3" t="s">
        <v>344</v>
      </c>
      <c r="F3" t="s">
        <v>297</v>
      </c>
      <c r="G3" t="s">
        <v>303</v>
      </c>
      <c r="H3" t="s">
        <v>312</v>
      </c>
      <c r="I3" t="s">
        <v>337</v>
      </c>
      <c r="J3" t="s">
        <v>345</v>
      </c>
      <c r="K3" t="s">
        <v>346</v>
      </c>
      <c r="L3" t="s">
        <v>347</v>
      </c>
      <c r="M3" t="s">
        <v>348</v>
      </c>
      <c r="N3" t="s">
        <v>349</v>
      </c>
      <c r="O3" t="s">
        <v>346</v>
      </c>
    </row>
    <row r="4" spans="1:15" x14ac:dyDescent="0.3">
      <c r="A4">
        <v>1967</v>
      </c>
      <c r="B4" t="s">
        <v>142</v>
      </c>
      <c r="C4" t="s">
        <v>188</v>
      </c>
      <c r="D4" t="s">
        <v>350</v>
      </c>
      <c r="F4" t="s">
        <v>307</v>
      </c>
      <c r="G4" t="s">
        <v>304</v>
      </c>
      <c r="H4" t="s">
        <v>333</v>
      </c>
      <c r="I4" t="s">
        <v>337</v>
      </c>
      <c r="J4" t="s">
        <v>351</v>
      </c>
      <c r="K4" t="s">
        <v>352</v>
      </c>
      <c r="L4" t="s">
        <v>353</v>
      </c>
      <c r="M4" t="s">
        <v>354</v>
      </c>
      <c r="N4" t="s">
        <v>355</v>
      </c>
      <c r="O4" t="s">
        <v>352</v>
      </c>
    </row>
    <row r="5" spans="1:15" x14ac:dyDescent="0.3">
      <c r="A5">
        <v>1464</v>
      </c>
      <c r="B5" t="s">
        <v>143</v>
      </c>
      <c r="C5" t="s">
        <v>187</v>
      </c>
      <c r="D5" t="s">
        <v>356</v>
      </c>
      <c r="F5" t="s">
        <v>332</v>
      </c>
      <c r="G5" t="s">
        <v>304</v>
      </c>
      <c r="H5" t="s">
        <v>335</v>
      </c>
      <c r="I5" t="s">
        <v>337</v>
      </c>
      <c r="J5" t="s">
        <v>357</v>
      </c>
      <c r="K5" t="s">
        <v>358</v>
      </c>
      <c r="L5" t="s">
        <v>359</v>
      </c>
      <c r="M5" t="s">
        <v>360</v>
      </c>
      <c r="N5" t="s">
        <v>361</v>
      </c>
      <c r="O5" t="s">
        <v>358</v>
      </c>
    </row>
    <row r="6" spans="1:15" x14ac:dyDescent="0.3">
      <c r="A6">
        <v>1535</v>
      </c>
      <c r="B6" t="s">
        <v>144</v>
      </c>
      <c r="C6" t="s">
        <v>186</v>
      </c>
      <c r="D6" t="s">
        <v>362</v>
      </c>
      <c r="E6" t="s">
        <v>192</v>
      </c>
      <c r="F6" t="s">
        <v>293</v>
      </c>
      <c r="G6" t="s">
        <v>303</v>
      </c>
      <c r="H6" t="s">
        <v>318</v>
      </c>
      <c r="I6" t="s">
        <v>337</v>
      </c>
      <c r="J6" t="s">
        <v>363</v>
      </c>
      <c r="K6" t="s">
        <v>364</v>
      </c>
      <c r="L6" t="s">
        <v>365</v>
      </c>
      <c r="M6" t="s">
        <v>366</v>
      </c>
      <c r="N6" t="s">
        <v>367</v>
      </c>
      <c r="O6" t="s">
        <v>364</v>
      </c>
    </row>
    <row r="7" spans="1:15" x14ac:dyDescent="0.3">
      <c r="A7">
        <v>1142</v>
      </c>
      <c r="B7" t="s">
        <v>145</v>
      </c>
      <c r="C7" t="s">
        <v>185</v>
      </c>
      <c r="D7" t="s">
        <v>368</v>
      </c>
      <c r="F7" t="s">
        <v>306</v>
      </c>
      <c r="G7" t="s">
        <v>304</v>
      </c>
      <c r="H7" t="s">
        <v>331</v>
      </c>
      <c r="I7" t="s">
        <v>337</v>
      </c>
      <c r="J7" t="s">
        <v>369</v>
      </c>
      <c r="K7" t="s">
        <v>370</v>
      </c>
      <c r="L7" t="s">
        <v>371</v>
      </c>
      <c r="M7" t="s">
        <v>372</v>
      </c>
      <c r="N7" t="s">
        <v>373</v>
      </c>
      <c r="O7" t="s">
        <v>370</v>
      </c>
    </row>
    <row r="8" spans="1:15" x14ac:dyDescent="0.3">
      <c r="A8">
        <v>1166</v>
      </c>
      <c r="B8" t="s">
        <v>146</v>
      </c>
      <c r="C8" t="s">
        <v>184</v>
      </c>
      <c r="D8" t="s">
        <v>374</v>
      </c>
      <c r="F8" t="s">
        <v>289</v>
      </c>
      <c r="G8" t="s">
        <v>303</v>
      </c>
      <c r="H8" t="s">
        <v>320</v>
      </c>
      <c r="I8" t="s">
        <v>337</v>
      </c>
      <c r="J8" t="s">
        <v>375</v>
      </c>
      <c r="K8" t="s">
        <v>376</v>
      </c>
      <c r="L8" t="s">
        <v>377</v>
      </c>
      <c r="M8" t="s">
        <v>378</v>
      </c>
      <c r="N8" t="s">
        <v>379</v>
      </c>
      <c r="O8" t="s">
        <v>376</v>
      </c>
    </row>
    <row r="9" spans="1:15" x14ac:dyDescent="0.3">
      <c r="A9">
        <v>1238</v>
      </c>
      <c r="B9" t="s">
        <v>147</v>
      </c>
      <c r="C9" t="s">
        <v>183</v>
      </c>
      <c r="D9" t="s">
        <v>380</v>
      </c>
      <c r="F9" t="s">
        <v>299</v>
      </c>
      <c r="G9" t="s">
        <v>303</v>
      </c>
      <c r="H9" t="s">
        <v>317</v>
      </c>
      <c r="I9" t="s">
        <v>337</v>
      </c>
      <c r="J9" t="s">
        <v>381</v>
      </c>
      <c r="K9" t="s">
        <v>382</v>
      </c>
      <c r="L9" t="s">
        <v>383</v>
      </c>
      <c r="M9" t="s">
        <v>384</v>
      </c>
      <c r="N9" t="s">
        <v>385</v>
      </c>
      <c r="O9" t="s">
        <v>382</v>
      </c>
    </row>
    <row r="10" spans="1:15" x14ac:dyDescent="0.3">
      <c r="A10">
        <v>1440</v>
      </c>
      <c r="B10" t="s">
        <v>148</v>
      </c>
      <c r="C10" t="s">
        <v>182</v>
      </c>
      <c r="D10" t="s">
        <v>386</v>
      </c>
      <c r="F10" t="s">
        <v>332</v>
      </c>
      <c r="G10" t="s">
        <v>304</v>
      </c>
      <c r="H10" t="s">
        <v>335</v>
      </c>
      <c r="I10" t="s">
        <v>337</v>
      </c>
      <c r="J10" t="s">
        <v>387</v>
      </c>
      <c r="K10" t="s">
        <v>388</v>
      </c>
      <c r="L10" t="s">
        <v>389</v>
      </c>
      <c r="M10" t="s">
        <v>390</v>
      </c>
      <c r="N10" t="s">
        <v>391</v>
      </c>
      <c r="O10" t="s">
        <v>388</v>
      </c>
    </row>
    <row r="11" spans="1:15" x14ac:dyDescent="0.3">
      <c r="A11">
        <v>1740</v>
      </c>
      <c r="B11" t="s">
        <v>149</v>
      </c>
      <c r="C11" t="s">
        <v>181</v>
      </c>
      <c r="D11" t="s">
        <v>392</v>
      </c>
      <c r="F11" t="s">
        <v>326</v>
      </c>
      <c r="G11" t="s">
        <v>303</v>
      </c>
      <c r="H11" t="s">
        <v>327</v>
      </c>
      <c r="I11" t="s">
        <v>337</v>
      </c>
      <c r="J11" t="s">
        <v>393</v>
      </c>
      <c r="K11" t="s">
        <v>394</v>
      </c>
      <c r="L11" s="10" t="s">
        <v>493</v>
      </c>
      <c r="M11" t="s">
        <v>395</v>
      </c>
      <c r="N11" t="s">
        <v>396</v>
      </c>
      <c r="O11" t="s">
        <v>394</v>
      </c>
    </row>
    <row r="12" spans="1:15" x14ac:dyDescent="0.3">
      <c r="A12">
        <v>1527</v>
      </c>
      <c r="B12" t="s">
        <v>150</v>
      </c>
      <c r="C12" t="s">
        <v>180</v>
      </c>
      <c r="D12" t="s">
        <v>397</v>
      </c>
      <c r="F12" t="s">
        <v>299</v>
      </c>
      <c r="G12" t="s">
        <v>303</v>
      </c>
      <c r="H12" t="s">
        <v>317</v>
      </c>
      <c r="I12" t="s">
        <v>337</v>
      </c>
      <c r="J12" t="s">
        <v>398</v>
      </c>
      <c r="K12" t="s">
        <v>399</v>
      </c>
      <c r="L12" t="s">
        <v>400</v>
      </c>
      <c r="M12" t="s">
        <v>401</v>
      </c>
      <c r="N12" t="s">
        <v>402</v>
      </c>
      <c r="O12" t="s">
        <v>399</v>
      </c>
    </row>
    <row r="13" spans="1:15" x14ac:dyDescent="0.3">
      <c r="A13">
        <v>1017</v>
      </c>
      <c r="B13" t="s">
        <v>151</v>
      </c>
      <c r="C13" t="s">
        <v>179</v>
      </c>
      <c r="D13" t="s">
        <v>403</v>
      </c>
      <c r="E13" t="s">
        <v>193</v>
      </c>
      <c r="F13" t="s">
        <v>285</v>
      </c>
      <c r="G13" t="s">
        <v>303</v>
      </c>
      <c r="H13" t="s">
        <v>316</v>
      </c>
      <c r="I13" t="s">
        <v>337</v>
      </c>
      <c r="J13" t="s">
        <v>404</v>
      </c>
      <c r="K13" t="s">
        <v>405</v>
      </c>
      <c r="L13" t="s">
        <v>406</v>
      </c>
      <c r="M13" t="s">
        <v>407</v>
      </c>
      <c r="N13" t="s">
        <v>408</v>
      </c>
      <c r="O13" t="s">
        <v>405</v>
      </c>
    </row>
    <row r="14" spans="1:15" x14ac:dyDescent="0.3">
      <c r="A14">
        <v>1066</v>
      </c>
      <c r="B14" t="s">
        <v>152</v>
      </c>
      <c r="C14" t="s">
        <v>178</v>
      </c>
      <c r="D14" t="s">
        <v>409</v>
      </c>
      <c r="F14" t="s">
        <v>288</v>
      </c>
      <c r="G14" t="s">
        <v>303</v>
      </c>
      <c r="H14" t="s">
        <v>311</v>
      </c>
      <c r="I14" t="s">
        <v>337</v>
      </c>
      <c r="J14" t="s">
        <v>410</v>
      </c>
      <c r="K14" t="s">
        <v>411</v>
      </c>
      <c r="L14" t="s">
        <v>412</v>
      </c>
      <c r="M14" t="s">
        <v>413</v>
      </c>
      <c r="N14" t="s">
        <v>414</v>
      </c>
      <c r="O14" t="s">
        <v>411</v>
      </c>
    </row>
    <row r="15" spans="1:15" x14ac:dyDescent="0.3">
      <c r="A15">
        <v>1500</v>
      </c>
      <c r="B15" t="s">
        <v>153</v>
      </c>
      <c r="C15" t="s">
        <v>177</v>
      </c>
      <c r="D15" t="s">
        <v>415</v>
      </c>
      <c r="F15" t="s">
        <v>290</v>
      </c>
      <c r="G15" t="s">
        <v>303</v>
      </c>
      <c r="H15" t="s">
        <v>323</v>
      </c>
      <c r="I15" t="s">
        <v>337</v>
      </c>
      <c r="J15" t="s">
        <v>416</v>
      </c>
      <c r="K15" t="s">
        <v>417</v>
      </c>
      <c r="L15" t="s">
        <v>418</v>
      </c>
      <c r="M15" t="s">
        <v>419</v>
      </c>
      <c r="N15" t="s">
        <v>420</v>
      </c>
      <c r="O15" t="s">
        <v>417</v>
      </c>
    </row>
    <row r="16" spans="1:15" x14ac:dyDescent="0.3">
      <c r="A16">
        <v>1348</v>
      </c>
      <c r="B16" t="s">
        <v>154</v>
      </c>
      <c r="C16" t="s">
        <v>191</v>
      </c>
      <c r="D16" t="s">
        <v>421</v>
      </c>
      <c r="F16" t="s">
        <v>291</v>
      </c>
      <c r="G16" t="s">
        <v>303</v>
      </c>
      <c r="H16" t="s">
        <v>322</v>
      </c>
      <c r="I16" t="s">
        <v>337</v>
      </c>
      <c r="J16" t="s">
        <v>422</v>
      </c>
      <c r="K16" t="s">
        <v>423</v>
      </c>
      <c r="L16" t="s">
        <v>424</v>
      </c>
      <c r="M16" t="s">
        <v>425</v>
      </c>
      <c r="N16" t="s">
        <v>426</v>
      </c>
      <c r="O16" t="s">
        <v>423</v>
      </c>
    </row>
    <row r="17" spans="1:15" x14ac:dyDescent="0.3">
      <c r="A17">
        <v>1615</v>
      </c>
      <c r="B17" t="s">
        <v>155</v>
      </c>
      <c r="C17" t="s">
        <v>176</v>
      </c>
      <c r="D17" t="s">
        <v>427</v>
      </c>
      <c r="F17" t="s">
        <v>285</v>
      </c>
      <c r="G17" t="s">
        <v>303</v>
      </c>
      <c r="H17" t="s">
        <v>316</v>
      </c>
      <c r="I17" t="s">
        <v>337</v>
      </c>
      <c r="J17" t="s">
        <v>428</v>
      </c>
      <c r="K17" t="s">
        <v>429</v>
      </c>
      <c r="L17" t="s">
        <v>430</v>
      </c>
      <c r="M17" t="s">
        <v>431</v>
      </c>
      <c r="N17" t="s">
        <v>432</v>
      </c>
      <c r="O17" t="s">
        <v>429</v>
      </c>
    </row>
    <row r="18" spans="1:15" x14ac:dyDescent="0.3">
      <c r="A18">
        <v>1607</v>
      </c>
      <c r="B18" t="s">
        <v>156</v>
      </c>
      <c r="C18" t="s">
        <v>175</v>
      </c>
      <c r="D18" t="s">
        <v>433</v>
      </c>
      <c r="F18" t="s">
        <v>293</v>
      </c>
      <c r="G18" t="s">
        <v>303</v>
      </c>
      <c r="H18" t="s">
        <v>318</v>
      </c>
      <c r="I18" t="s">
        <v>337</v>
      </c>
      <c r="J18" t="s">
        <v>434</v>
      </c>
      <c r="K18" t="s">
        <v>435</v>
      </c>
      <c r="L18" t="s">
        <v>436</v>
      </c>
      <c r="M18" t="s">
        <v>437</v>
      </c>
      <c r="N18" t="s">
        <v>438</v>
      </c>
      <c r="O18" t="s">
        <v>435</v>
      </c>
    </row>
    <row r="19" spans="1:15" x14ac:dyDescent="0.3">
      <c r="A19">
        <v>1879</v>
      </c>
      <c r="B19" t="s">
        <v>157</v>
      </c>
      <c r="C19" t="s">
        <v>174</v>
      </c>
      <c r="D19" t="s">
        <v>439</v>
      </c>
      <c r="E19" t="s">
        <v>194</v>
      </c>
      <c r="F19" t="s">
        <v>296</v>
      </c>
      <c r="G19" t="s">
        <v>303</v>
      </c>
      <c r="H19" t="s">
        <v>329</v>
      </c>
      <c r="I19" t="s">
        <v>337</v>
      </c>
      <c r="J19" t="s">
        <v>440</v>
      </c>
      <c r="K19" t="s">
        <v>441</v>
      </c>
      <c r="L19" t="s">
        <v>442</v>
      </c>
      <c r="M19" t="s">
        <v>443</v>
      </c>
      <c r="N19" t="s">
        <v>444</v>
      </c>
      <c r="O19" t="s">
        <v>441</v>
      </c>
    </row>
    <row r="20" spans="1:15" x14ac:dyDescent="0.3">
      <c r="A20">
        <v>1003</v>
      </c>
      <c r="B20" t="s">
        <v>158</v>
      </c>
      <c r="C20" t="s">
        <v>173</v>
      </c>
      <c r="D20" t="s">
        <v>445</v>
      </c>
      <c r="F20" t="s">
        <v>302</v>
      </c>
      <c r="G20" t="s">
        <v>303</v>
      </c>
      <c r="H20" t="s">
        <v>325</v>
      </c>
      <c r="I20" t="s">
        <v>337</v>
      </c>
      <c r="J20" t="s">
        <v>446</v>
      </c>
      <c r="K20" t="s">
        <v>447</v>
      </c>
      <c r="L20" t="s">
        <v>448</v>
      </c>
      <c r="M20" t="s">
        <v>449</v>
      </c>
      <c r="N20" t="s">
        <v>450</v>
      </c>
      <c r="O20" t="s">
        <v>447</v>
      </c>
    </row>
    <row r="21" spans="1:15" x14ac:dyDescent="0.3">
      <c r="A21">
        <v>1083</v>
      </c>
      <c r="B21" t="s">
        <v>159</v>
      </c>
      <c r="C21" t="s">
        <v>172</v>
      </c>
      <c r="D21" t="s">
        <v>451</v>
      </c>
      <c r="F21" t="s">
        <v>298</v>
      </c>
      <c r="G21" t="s">
        <v>303</v>
      </c>
      <c r="H21" t="s">
        <v>314</v>
      </c>
      <c r="I21" t="s">
        <v>337</v>
      </c>
      <c r="J21" t="s">
        <v>452</v>
      </c>
      <c r="K21" t="s">
        <v>453</v>
      </c>
      <c r="L21" t="s">
        <v>454</v>
      </c>
      <c r="M21" t="s">
        <v>455</v>
      </c>
      <c r="N21" t="s">
        <v>456</v>
      </c>
      <c r="O21" s="10" t="s">
        <v>679</v>
      </c>
    </row>
    <row r="22" spans="1:15" x14ac:dyDescent="0.3">
      <c r="A22">
        <v>1134</v>
      </c>
      <c r="B22" t="s">
        <v>160</v>
      </c>
      <c r="C22" t="s">
        <v>171</v>
      </c>
      <c r="D22" t="s">
        <v>457</v>
      </c>
      <c r="F22" t="s">
        <v>299</v>
      </c>
      <c r="G22" t="s">
        <v>303</v>
      </c>
      <c r="H22" t="s">
        <v>317</v>
      </c>
      <c r="I22" t="s">
        <v>337</v>
      </c>
      <c r="J22" t="s">
        <v>458</v>
      </c>
      <c r="K22" t="s">
        <v>459</v>
      </c>
      <c r="L22" t="s">
        <v>460</v>
      </c>
      <c r="M22" t="s">
        <v>461</v>
      </c>
      <c r="N22" t="s">
        <v>462</v>
      </c>
      <c r="O22" t="s">
        <v>459</v>
      </c>
    </row>
    <row r="23" spans="1:15" x14ac:dyDescent="0.3">
      <c r="A23">
        <v>1397</v>
      </c>
      <c r="B23" t="s">
        <v>161</v>
      </c>
      <c r="C23" t="s">
        <v>170</v>
      </c>
      <c r="D23" t="s">
        <v>463</v>
      </c>
      <c r="F23" t="s">
        <v>306</v>
      </c>
      <c r="G23" t="s">
        <v>304</v>
      </c>
      <c r="H23" t="s">
        <v>331</v>
      </c>
      <c r="I23" t="s">
        <v>337</v>
      </c>
      <c r="J23" t="s">
        <v>464</v>
      </c>
      <c r="K23" t="s">
        <v>465</v>
      </c>
      <c r="L23" t="s">
        <v>466</v>
      </c>
      <c r="M23" t="s">
        <v>467</v>
      </c>
      <c r="N23" t="s">
        <v>468</v>
      </c>
      <c r="O23" t="s">
        <v>465</v>
      </c>
    </row>
    <row r="24" spans="1:15" x14ac:dyDescent="0.3">
      <c r="A24">
        <v>1512</v>
      </c>
      <c r="B24" t="s">
        <v>162</v>
      </c>
      <c r="C24" t="s">
        <v>169</v>
      </c>
      <c r="D24" t="s">
        <v>469</v>
      </c>
      <c r="E24" t="s">
        <v>195</v>
      </c>
      <c r="F24" t="s">
        <v>299</v>
      </c>
      <c r="G24" t="s">
        <v>303</v>
      </c>
      <c r="H24" t="s">
        <v>317</v>
      </c>
      <c r="I24" t="s">
        <v>337</v>
      </c>
      <c r="J24" t="s">
        <v>470</v>
      </c>
      <c r="K24" t="s">
        <v>471</v>
      </c>
      <c r="L24" t="s">
        <v>472</v>
      </c>
      <c r="M24" t="s">
        <v>473</v>
      </c>
      <c r="N24" t="s">
        <v>474</v>
      </c>
      <c r="O24" t="s">
        <v>471</v>
      </c>
    </row>
    <row r="25" spans="1:15" x14ac:dyDescent="0.3">
      <c r="A25">
        <v>1831</v>
      </c>
      <c r="B25" t="s">
        <v>163</v>
      </c>
      <c r="C25" t="s">
        <v>168</v>
      </c>
      <c r="D25" t="s">
        <v>475</v>
      </c>
      <c r="F25" t="s">
        <v>290</v>
      </c>
      <c r="G25" t="s">
        <v>303</v>
      </c>
      <c r="H25" t="s">
        <v>323</v>
      </c>
      <c r="I25" t="s">
        <v>337</v>
      </c>
      <c r="J25" t="s">
        <v>476</v>
      </c>
      <c r="K25" t="s">
        <v>477</v>
      </c>
      <c r="L25" t="s">
        <v>478</v>
      </c>
      <c r="M25" t="s">
        <v>479</v>
      </c>
      <c r="N25" t="s">
        <v>480</v>
      </c>
      <c r="O25" t="s">
        <v>477</v>
      </c>
    </row>
    <row r="26" spans="1:15" x14ac:dyDescent="0.3">
      <c r="A26">
        <v>1446</v>
      </c>
      <c r="B26" t="s">
        <v>164</v>
      </c>
      <c r="C26" t="s">
        <v>167</v>
      </c>
      <c r="D26" t="s">
        <v>481</v>
      </c>
      <c r="F26" t="s">
        <v>301</v>
      </c>
      <c r="G26" t="s">
        <v>303</v>
      </c>
      <c r="H26" t="s">
        <v>324</v>
      </c>
      <c r="I26" t="s">
        <v>337</v>
      </c>
      <c r="J26" t="s">
        <v>482</v>
      </c>
      <c r="K26" t="s">
        <v>483</v>
      </c>
      <c r="L26" t="s">
        <v>484</v>
      </c>
      <c r="M26" t="s">
        <v>485</v>
      </c>
      <c r="N26" t="s">
        <v>486</v>
      </c>
      <c r="O26" t="s">
        <v>483</v>
      </c>
    </row>
    <row r="27" spans="1:15" x14ac:dyDescent="0.3">
      <c r="A27">
        <v>1121</v>
      </c>
      <c r="B27" t="s">
        <v>165</v>
      </c>
      <c r="C27" t="s">
        <v>166</v>
      </c>
      <c r="D27" t="s">
        <v>487</v>
      </c>
      <c r="F27" t="s">
        <v>285</v>
      </c>
      <c r="G27" t="s">
        <v>303</v>
      </c>
      <c r="H27" t="s">
        <v>316</v>
      </c>
      <c r="I27" t="s">
        <v>337</v>
      </c>
      <c r="J27" t="s">
        <v>488</v>
      </c>
      <c r="K27" t="s">
        <v>489</v>
      </c>
      <c r="L27" t="s">
        <v>490</v>
      </c>
      <c r="M27" t="s">
        <v>491</v>
      </c>
      <c r="N27" t="s">
        <v>492</v>
      </c>
      <c r="O27" t="s">
        <v>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0.109375" bestFit="1" customWidth="1"/>
    <col min="2" max="2" width="13.44140625" bestFit="1" customWidth="1"/>
    <col min="3" max="3" width="10.5546875" bestFit="1" customWidth="1"/>
    <col min="4" max="4" width="23.88671875" customWidth="1"/>
    <col min="5" max="5" width="14.44140625" bestFit="1" customWidth="1"/>
    <col min="6" max="6" width="30.5546875" customWidth="1"/>
    <col min="7" max="7" width="5.44140625" bestFit="1" customWidth="1"/>
    <col min="8" max="8" width="11.6640625" bestFit="1" customWidth="1"/>
    <col min="9" max="9" width="7.6640625" bestFit="1" customWidth="1"/>
    <col min="10" max="10" width="23.33203125" customWidth="1"/>
    <col min="11" max="11" width="13.6640625" customWidth="1"/>
    <col min="12" max="12" width="17.33203125" customWidth="1"/>
    <col min="13" max="13" width="35" customWidth="1"/>
    <col min="14" max="14" width="17" customWidth="1"/>
    <col min="15" max="15" width="16.33203125" bestFit="1" customWidth="1"/>
    <col min="25" max="25" width="18" bestFit="1" customWidth="1"/>
  </cols>
  <sheetData>
    <row r="1" spans="1:31" x14ac:dyDescent="0.3">
      <c r="A1" s="9" t="s">
        <v>494</v>
      </c>
      <c r="B1" s="9" t="s">
        <v>135</v>
      </c>
      <c r="C1" s="9" t="s">
        <v>136</v>
      </c>
      <c r="D1" s="9" t="s">
        <v>137</v>
      </c>
      <c r="E1" s="9" t="s">
        <v>138</v>
      </c>
      <c r="F1" s="9" t="s">
        <v>125</v>
      </c>
      <c r="G1" s="9" t="s">
        <v>126</v>
      </c>
      <c r="H1" s="9" t="s">
        <v>139</v>
      </c>
      <c r="I1" s="9" t="s">
        <v>127</v>
      </c>
      <c r="J1" s="9" t="s">
        <v>128</v>
      </c>
      <c r="K1" s="9" t="s">
        <v>131</v>
      </c>
      <c r="L1" s="9" t="s">
        <v>129</v>
      </c>
      <c r="M1" s="9" t="s">
        <v>130</v>
      </c>
      <c r="N1" s="9" t="s">
        <v>132</v>
      </c>
      <c r="O1" s="9" t="s">
        <v>133</v>
      </c>
      <c r="R1" s="18" t="s">
        <v>227</v>
      </c>
      <c r="S1" s="18"/>
      <c r="U1" s="18" t="s">
        <v>228</v>
      </c>
      <c r="V1" s="18"/>
      <c r="Y1" t="s">
        <v>283</v>
      </c>
      <c r="Z1" t="s">
        <v>286</v>
      </c>
      <c r="AA1" t="s">
        <v>309</v>
      </c>
      <c r="AD1" t="s">
        <v>495</v>
      </c>
      <c r="AE1" t="s">
        <v>496</v>
      </c>
    </row>
    <row r="2" spans="1:31" x14ac:dyDescent="0.3">
      <c r="A2">
        <f ca="1">RANDBETWEEN(11111,99999)</f>
        <v>92079</v>
      </c>
      <c r="B2" t="str">
        <f ca="1">VLOOKUP(RANDBETWEEN(1,COUNTA($AD$2:$AD$28)),$AC$2:$AE$27,2)</f>
        <v>Yadayada</v>
      </c>
      <c r="C2" t="str">
        <f ca="1">VLOOKUP(RANDBETWEEN(1,COUNTA($AD$2:$AD$28)),$AC$2:$AE$27,3)</f>
        <v>Fala</v>
      </c>
      <c r="D2" t="str">
        <f t="shared" ref="D2:D27" ca="1" si="0">VLOOKUP(RANDBETWEEN(1,82),$R$2:$S$83,2)&amp;" "&amp;VLOOKUP(RANDBETWEEN(1,7),$U$2:$V$8,2)</f>
        <v>Abkhazia Road</v>
      </c>
      <c r="F2" t="str">
        <f ca="1">VLOOKUP(RANDBETWEEN(1,24),$X$2:$Y$25,2)</f>
        <v>Burlington</v>
      </c>
      <c r="G2" t="str">
        <f t="shared" ref="G2:G27" ca="1" si="1">VLOOKUP(F2,$Y$2:$AA$25,2)</f>
        <v>VT</v>
      </c>
      <c r="H2" t="str">
        <f t="shared" ref="H2:H27" ca="1" si="2">VLOOKUP(F2,$Y$2:$AA$25,3)</f>
        <v>05401</v>
      </c>
      <c r="I2" t="s">
        <v>337</v>
      </c>
      <c r="J2" t="str">
        <f ca="1">RANDBETWEEN(123,789)&amp;"-"&amp;RANDBETWEEN(11,99)&amp;"-"&amp;RANDBETWEEN(1111,9999)</f>
        <v>351-52-5764</v>
      </c>
      <c r="K2" t="str">
        <f ca="1">IF(G2="VT","'802","'603")&amp;"-"&amp;RANDBETWEEN(234,789)&amp;"-"&amp;RANDBETWEEN(1,9999)</f>
        <v>'802-643-7754</v>
      </c>
      <c r="L2" t="str">
        <f ca="1">IF(G2="VT","'802","'603")&amp;"-"&amp;RANDBETWEEN(234,789)&amp;"-"&amp;RANDBETWEEN(1,9999)</f>
        <v>'802-648-8603</v>
      </c>
      <c r="M2" t="str">
        <f ca="1">LEFT(C2,1)&amp;B2&amp;"@gmail.com"</f>
        <v>FYadayada@gmail.com</v>
      </c>
      <c r="N2" t="str">
        <f ca="1">C3&amp;" "&amp;B2</f>
        <v>Carol Yadayada</v>
      </c>
      <c r="O2" t="str">
        <f ca="1">+K2</f>
        <v>'802-643-7754</v>
      </c>
      <c r="R2">
        <v>1</v>
      </c>
      <c r="S2" t="s">
        <v>215</v>
      </c>
      <c r="U2">
        <v>1</v>
      </c>
      <c r="V2" t="s">
        <v>221</v>
      </c>
      <c r="X2">
        <v>1</v>
      </c>
      <c r="Y2" t="s">
        <v>294</v>
      </c>
      <c r="Z2" t="s">
        <v>303</v>
      </c>
      <c r="AA2" s="10" t="s">
        <v>310</v>
      </c>
      <c r="AC2">
        <v>1</v>
      </c>
      <c r="AD2" t="s">
        <v>497</v>
      </c>
      <c r="AE2" t="s">
        <v>166</v>
      </c>
    </row>
    <row r="3" spans="1:31" x14ac:dyDescent="0.3">
      <c r="A3">
        <f t="shared" ref="A3:A27" ca="1" si="3">RANDBETWEEN(11111,99999)</f>
        <v>67505</v>
      </c>
      <c r="B3" t="str">
        <f t="shared" ref="B3:B27" ca="1" si="4">VLOOKUP(RANDBETWEEN(1,COUNTA($AD$2:$AD$28)),$AC$2:$AE$27,2)</f>
        <v>Unchart</v>
      </c>
      <c r="C3" t="str">
        <f t="shared" ref="C3:C27" ca="1" si="5">VLOOKUP(RANDBETWEEN(1,COUNTA($AD$2:$AD$28)),$AC$2:$AE$27,3)</f>
        <v>Carol</v>
      </c>
      <c r="D3" t="str">
        <f t="shared" ca="1" si="0"/>
        <v>Sassafras Avenue</v>
      </c>
      <c r="F3" t="str">
        <f t="shared" ref="F3:F27" ca="1" si="6">VLOOKUP(RANDBETWEEN(1,24),$X$2:$Y$25,2)</f>
        <v>Hanover</v>
      </c>
      <c r="G3" t="str">
        <f t="shared" ca="1" si="1"/>
        <v>NH</v>
      </c>
      <c r="H3" t="str">
        <f t="shared" ca="1" si="2"/>
        <v>03755</v>
      </c>
      <c r="I3" t="s">
        <v>337</v>
      </c>
      <c r="J3" t="str">
        <f t="shared" ref="J3:J27" ca="1" si="7">RANDBETWEEN(123,789)&amp;"-"&amp;RANDBETWEEN(11,99)&amp;"-"&amp;RANDBETWEEN(1111,9999)</f>
        <v>595-73-4142</v>
      </c>
      <c r="K3" t="str">
        <f t="shared" ref="K3:K27" ca="1" si="8">IF(G3="VT","'802","'603")&amp;"-"&amp;RANDBETWEEN(234,789)&amp;"-"&amp;RANDBETWEEN(1,9999)</f>
        <v>'603-322-492</v>
      </c>
      <c r="L3" t="str">
        <f t="shared" ref="L3:L27" ca="1" si="9">IF(G3="VT","'802","'603")&amp;"-"&amp;RANDBETWEEN(234,789)&amp;"-"&amp;RANDBETWEEN(1,9999)</f>
        <v>'603-305-6297</v>
      </c>
      <c r="M3" t="str">
        <f t="shared" ref="M3:M27" ca="1" si="10">LEFT(C3,1)&amp;B3&amp;"@gmail.com"</f>
        <v>CUnchart@gmail.com</v>
      </c>
      <c r="N3" t="str">
        <f t="shared" ref="N3:N26" ca="1" si="11">C4&amp;" "&amp;B3</f>
        <v>Elephas Unchart</v>
      </c>
      <c r="O3" t="str">
        <f t="shared" ref="O3:O27" ca="1" si="12">+K3</f>
        <v>'603-322-492</v>
      </c>
      <c r="R3">
        <v>2</v>
      </c>
      <c r="S3" t="s">
        <v>216</v>
      </c>
      <c r="U3">
        <v>2</v>
      </c>
      <c r="V3" t="s">
        <v>226</v>
      </c>
      <c r="X3">
        <v>2</v>
      </c>
      <c r="Y3" t="s">
        <v>305</v>
      </c>
      <c r="Z3" t="s">
        <v>304</v>
      </c>
      <c r="AA3" s="10" t="s">
        <v>330</v>
      </c>
      <c r="AC3">
        <v>2</v>
      </c>
      <c r="AD3" t="s">
        <v>140</v>
      </c>
      <c r="AE3" t="s">
        <v>167</v>
      </c>
    </row>
    <row r="4" spans="1:31" x14ac:dyDescent="0.3">
      <c r="A4">
        <f t="shared" ca="1" si="3"/>
        <v>35223</v>
      </c>
      <c r="B4" t="str">
        <f t="shared" ca="1" si="4"/>
        <v>Barracuda</v>
      </c>
      <c r="C4" t="str">
        <f t="shared" ca="1" si="5"/>
        <v>Elephas</v>
      </c>
      <c r="D4" t="str">
        <f t="shared" ca="1" si="0"/>
        <v>Sassafras Close</v>
      </c>
      <c r="F4" t="str">
        <f t="shared" ca="1" si="6"/>
        <v>Middlesex</v>
      </c>
      <c r="G4" t="str">
        <f t="shared" ca="1" si="1"/>
        <v>VT</v>
      </c>
      <c r="H4" t="str">
        <f t="shared" ca="1" si="2"/>
        <v>05602</v>
      </c>
      <c r="I4" t="s">
        <v>337</v>
      </c>
      <c r="J4" t="str">
        <f t="shared" ca="1" si="7"/>
        <v>626-79-4589</v>
      </c>
      <c r="K4" t="str">
        <f t="shared" ca="1" si="8"/>
        <v>'802-688-9956</v>
      </c>
      <c r="L4" t="str">
        <f t="shared" ca="1" si="9"/>
        <v>'802-533-4893</v>
      </c>
      <c r="M4" t="str">
        <f t="shared" ca="1" si="10"/>
        <v>EBarracuda@gmail.com</v>
      </c>
      <c r="N4" t="str">
        <f t="shared" ca="1" si="11"/>
        <v>Sally Barracuda</v>
      </c>
      <c r="O4" t="str">
        <f t="shared" ca="1" si="12"/>
        <v>'802-688-9956</v>
      </c>
      <c r="R4">
        <v>3</v>
      </c>
      <c r="S4" t="s">
        <v>196</v>
      </c>
      <c r="U4">
        <v>3</v>
      </c>
      <c r="V4" t="s">
        <v>336</v>
      </c>
      <c r="X4">
        <v>3</v>
      </c>
      <c r="Y4" t="s">
        <v>288</v>
      </c>
      <c r="Z4" t="s">
        <v>303</v>
      </c>
      <c r="AA4" s="10" t="s">
        <v>311</v>
      </c>
      <c r="AC4">
        <v>3</v>
      </c>
      <c r="AD4" t="s">
        <v>498</v>
      </c>
      <c r="AE4" t="s">
        <v>168</v>
      </c>
    </row>
    <row r="5" spans="1:31" x14ac:dyDescent="0.3">
      <c r="A5">
        <f t="shared" ca="1" si="3"/>
        <v>54451</v>
      </c>
      <c r="B5" t="str">
        <f t="shared" ca="1" si="4"/>
        <v>Charleyhebdo</v>
      </c>
      <c r="C5" t="str">
        <f t="shared" ca="1" si="5"/>
        <v>Sally</v>
      </c>
      <c r="D5" t="str">
        <f t="shared" ca="1" si="0"/>
        <v>Walloon Crescent</v>
      </c>
      <c r="F5" t="str">
        <f t="shared" ca="1" si="6"/>
        <v>Walpole</v>
      </c>
      <c r="G5" t="str">
        <f t="shared" ca="1" si="1"/>
        <v>NH</v>
      </c>
      <c r="H5" t="str">
        <f t="shared" ca="1" si="2"/>
        <v>03608</v>
      </c>
      <c r="I5" t="s">
        <v>337</v>
      </c>
      <c r="J5" t="str">
        <f t="shared" ca="1" si="7"/>
        <v>220-75-8957</v>
      </c>
      <c r="K5" t="str">
        <f t="shared" ca="1" si="8"/>
        <v>'603-775-3023</v>
      </c>
      <c r="L5" t="str">
        <f t="shared" ca="1" si="9"/>
        <v>'603-360-5053</v>
      </c>
      <c r="M5" t="str">
        <f t="shared" ca="1" si="10"/>
        <v>SCharleyhebdo@gmail.com</v>
      </c>
      <c r="N5" t="str">
        <f t="shared" ca="1" si="11"/>
        <v>Wally Charleyhebdo</v>
      </c>
      <c r="O5" t="str">
        <f t="shared" ca="1" si="12"/>
        <v>'603-775-3023</v>
      </c>
      <c r="R5">
        <v>4</v>
      </c>
      <c r="S5" t="s">
        <v>211</v>
      </c>
      <c r="U5">
        <v>4</v>
      </c>
      <c r="V5" t="s">
        <v>222</v>
      </c>
      <c r="X5">
        <v>4</v>
      </c>
      <c r="Y5" t="s">
        <v>297</v>
      </c>
      <c r="Z5" t="s">
        <v>303</v>
      </c>
      <c r="AA5" s="10" t="s">
        <v>312</v>
      </c>
      <c r="AC5">
        <v>4</v>
      </c>
      <c r="AD5" t="s">
        <v>499</v>
      </c>
      <c r="AE5" t="s">
        <v>169</v>
      </c>
    </row>
    <row r="6" spans="1:31" x14ac:dyDescent="0.3">
      <c r="A6">
        <f t="shared" ca="1" si="3"/>
        <v>61389</v>
      </c>
      <c r="B6" t="str">
        <f t="shared" ca="1" si="4"/>
        <v>Barracuda</v>
      </c>
      <c r="C6" t="str">
        <f t="shared" ca="1" si="5"/>
        <v>Wally</v>
      </c>
      <c r="D6" t="str">
        <f t="shared" ca="1" si="0"/>
        <v>Horus Avenue</v>
      </c>
      <c r="E6" t="s">
        <v>192</v>
      </c>
      <c r="F6" t="str">
        <f t="shared" ca="1" si="6"/>
        <v>Thetford</v>
      </c>
      <c r="G6" t="str">
        <f t="shared" ca="1" si="1"/>
        <v>VT</v>
      </c>
      <c r="H6" t="str">
        <f t="shared" ca="1" si="2"/>
        <v>05074</v>
      </c>
      <c r="I6" t="s">
        <v>337</v>
      </c>
      <c r="J6" t="str">
        <f t="shared" ca="1" si="7"/>
        <v>447-67-2374</v>
      </c>
      <c r="K6" t="str">
        <f t="shared" ca="1" si="8"/>
        <v>'802-710-5671</v>
      </c>
      <c r="L6" t="str">
        <f t="shared" ca="1" si="9"/>
        <v>'802-661-8872</v>
      </c>
      <c r="M6" t="str">
        <f t="shared" ca="1" si="10"/>
        <v>WBarracuda@gmail.com</v>
      </c>
      <c r="N6" t="str">
        <f t="shared" ca="1" si="11"/>
        <v>Julia Barracuda</v>
      </c>
      <c r="O6" t="str">
        <f t="shared" ca="1" si="12"/>
        <v>'802-710-5671</v>
      </c>
      <c r="R6">
        <v>5</v>
      </c>
      <c r="S6" t="s">
        <v>217</v>
      </c>
      <c r="U6">
        <v>5</v>
      </c>
      <c r="V6" t="s">
        <v>223</v>
      </c>
      <c r="X6">
        <v>5</v>
      </c>
      <c r="Y6" t="s">
        <v>292</v>
      </c>
      <c r="Z6" t="s">
        <v>303</v>
      </c>
      <c r="AA6" s="10" t="s">
        <v>313</v>
      </c>
      <c r="AC6">
        <v>5</v>
      </c>
      <c r="AD6" t="s">
        <v>500</v>
      </c>
      <c r="AE6" t="s">
        <v>170</v>
      </c>
    </row>
    <row r="7" spans="1:31" x14ac:dyDescent="0.3">
      <c r="A7">
        <f t="shared" ca="1" si="3"/>
        <v>68685</v>
      </c>
      <c r="B7" t="str">
        <f t="shared" ca="1" si="4"/>
        <v>Linguini</v>
      </c>
      <c r="C7" t="str">
        <f t="shared" ca="1" si="5"/>
        <v>Julia</v>
      </c>
      <c r="D7" t="str">
        <f t="shared" ca="1" si="0"/>
        <v>Quartz Street</v>
      </c>
      <c r="F7" t="str">
        <f t="shared" ca="1" si="6"/>
        <v>Middlesex</v>
      </c>
      <c r="G7" t="str">
        <f t="shared" ca="1" si="1"/>
        <v>VT</v>
      </c>
      <c r="H7" t="str">
        <f t="shared" ca="1" si="2"/>
        <v>05602</v>
      </c>
      <c r="I7" t="s">
        <v>337</v>
      </c>
      <c r="J7" t="str">
        <f t="shared" ca="1" si="7"/>
        <v>511-36-3439</v>
      </c>
      <c r="K7" t="str">
        <f t="shared" ca="1" si="8"/>
        <v>'802-412-1510</v>
      </c>
      <c r="L7" t="str">
        <f t="shared" ca="1" si="9"/>
        <v>'802-565-6649</v>
      </c>
      <c r="M7" t="str">
        <f t="shared" ca="1" si="10"/>
        <v>JLinguini@gmail.com</v>
      </c>
      <c r="N7" t="str">
        <f t="shared" ca="1" si="11"/>
        <v>Marvin Linguini</v>
      </c>
      <c r="O7" t="str">
        <f t="shared" ca="1" si="12"/>
        <v>'802-412-1510</v>
      </c>
      <c r="R7">
        <v>6</v>
      </c>
      <c r="S7" t="s">
        <v>218</v>
      </c>
      <c r="U7">
        <v>6</v>
      </c>
      <c r="V7" t="s">
        <v>224</v>
      </c>
      <c r="X7">
        <v>6</v>
      </c>
      <c r="Y7" t="s">
        <v>298</v>
      </c>
      <c r="Z7" t="s">
        <v>303</v>
      </c>
      <c r="AA7" s="10" t="s">
        <v>314</v>
      </c>
      <c r="AC7">
        <v>6</v>
      </c>
      <c r="AD7" t="s">
        <v>501</v>
      </c>
      <c r="AE7" t="s">
        <v>171</v>
      </c>
    </row>
    <row r="8" spans="1:31" x14ac:dyDescent="0.3">
      <c r="A8">
        <f t="shared" ca="1" si="3"/>
        <v>27580</v>
      </c>
      <c r="B8" t="str">
        <f t="shared" ca="1" si="4"/>
        <v>Yadayada</v>
      </c>
      <c r="C8" t="str">
        <f t="shared" ca="1" si="5"/>
        <v>Marvin</v>
      </c>
      <c r="D8" t="str">
        <f t="shared" ca="1" si="0"/>
        <v>Gorgon Drive</v>
      </c>
      <c r="F8" t="str">
        <f t="shared" ca="1" si="6"/>
        <v>Thetford</v>
      </c>
      <c r="G8" t="str">
        <f t="shared" ca="1" si="1"/>
        <v>VT</v>
      </c>
      <c r="H8" t="str">
        <f t="shared" ca="1" si="2"/>
        <v>05074</v>
      </c>
      <c r="I8" t="s">
        <v>337</v>
      </c>
      <c r="J8" t="str">
        <f t="shared" ca="1" si="7"/>
        <v>391-69-5428</v>
      </c>
      <c r="K8" t="str">
        <f t="shared" ca="1" si="8"/>
        <v>'802-402-2879</v>
      </c>
      <c r="L8" t="str">
        <f t="shared" ca="1" si="9"/>
        <v>'802-700-4170</v>
      </c>
      <c r="M8" t="str">
        <f t="shared" ca="1" si="10"/>
        <v>MYadayada@gmail.com</v>
      </c>
      <c r="N8" t="str">
        <f t="shared" ca="1" si="11"/>
        <v>Yasla Yadayada</v>
      </c>
      <c r="O8" t="str">
        <f t="shared" ca="1" si="12"/>
        <v>'802-402-2879</v>
      </c>
      <c r="R8">
        <v>7</v>
      </c>
      <c r="S8" t="s">
        <v>219</v>
      </c>
      <c r="U8">
        <v>7</v>
      </c>
      <c r="V8" t="s">
        <v>225</v>
      </c>
      <c r="X8">
        <v>7</v>
      </c>
      <c r="Y8" t="s">
        <v>306</v>
      </c>
      <c r="Z8" t="s">
        <v>304</v>
      </c>
      <c r="AA8" s="10" t="s">
        <v>331</v>
      </c>
      <c r="AC8">
        <v>7</v>
      </c>
      <c r="AD8" t="s">
        <v>502</v>
      </c>
      <c r="AE8" t="s">
        <v>172</v>
      </c>
    </row>
    <row r="9" spans="1:31" x14ac:dyDescent="0.3">
      <c r="A9">
        <f t="shared" ca="1" si="3"/>
        <v>44631</v>
      </c>
      <c r="B9" t="str">
        <f t="shared" ca="1" si="4"/>
        <v>Samuels</v>
      </c>
      <c r="C9" t="str">
        <f t="shared" ca="1" si="5"/>
        <v>Yasla</v>
      </c>
      <c r="D9" t="str">
        <f t="shared" ca="1" si="0"/>
        <v>Zanzibar Road</v>
      </c>
      <c r="F9" t="str">
        <f t="shared" ca="1" si="6"/>
        <v>Charleston</v>
      </c>
      <c r="G9" t="str">
        <f t="shared" ca="1" si="1"/>
        <v>VT</v>
      </c>
      <c r="H9" t="str">
        <f t="shared" ca="1" si="2"/>
        <v>05872</v>
      </c>
      <c r="I9" t="s">
        <v>337</v>
      </c>
      <c r="J9" t="str">
        <f t="shared" ca="1" si="7"/>
        <v>492-61-5066</v>
      </c>
      <c r="K9" t="str">
        <f t="shared" ca="1" si="8"/>
        <v>'802-346-4424</v>
      </c>
      <c r="L9" t="str">
        <f t="shared" ca="1" si="9"/>
        <v>'802-527-9271</v>
      </c>
      <c r="M9" t="str">
        <f t="shared" ca="1" si="10"/>
        <v>YSamuels@gmail.com</v>
      </c>
      <c r="N9" t="str">
        <f t="shared" ca="1" si="11"/>
        <v>Yasla Samuels</v>
      </c>
      <c r="O9" t="str">
        <f t="shared" ca="1" si="12"/>
        <v>'802-346-4424</v>
      </c>
      <c r="R9">
        <v>8</v>
      </c>
      <c r="S9" t="s">
        <v>197</v>
      </c>
      <c r="X9">
        <v>8</v>
      </c>
      <c r="Y9" t="s">
        <v>307</v>
      </c>
      <c r="Z9" t="s">
        <v>304</v>
      </c>
      <c r="AA9" s="10" t="s">
        <v>333</v>
      </c>
      <c r="AC9">
        <v>8</v>
      </c>
      <c r="AD9" t="s">
        <v>503</v>
      </c>
      <c r="AE9" t="s">
        <v>173</v>
      </c>
    </row>
    <row r="10" spans="1:31" x14ac:dyDescent="0.3">
      <c r="A10">
        <f t="shared" ca="1" si="3"/>
        <v>75581</v>
      </c>
      <c r="B10" t="str">
        <f t="shared" ca="1" si="4"/>
        <v>Aloysius</v>
      </c>
      <c r="C10" t="str">
        <f t="shared" ca="1" si="5"/>
        <v>Yasla</v>
      </c>
      <c r="D10" t="str">
        <f t="shared" ca="1" si="0"/>
        <v>Bradbury Road</v>
      </c>
      <c r="F10" t="str">
        <f t="shared" ca="1" si="6"/>
        <v>North Montepelier</v>
      </c>
      <c r="G10" t="str">
        <f t="shared" ca="1" si="1"/>
        <v>VT</v>
      </c>
      <c r="H10" t="str">
        <f t="shared" ca="1" si="2"/>
        <v>05666</v>
      </c>
      <c r="I10" t="s">
        <v>337</v>
      </c>
      <c r="J10" t="str">
        <f t="shared" ca="1" si="7"/>
        <v>515-95-6051</v>
      </c>
      <c r="K10" t="str">
        <f t="shared" ca="1" si="8"/>
        <v>'802-313-5286</v>
      </c>
      <c r="L10" t="str">
        <f t="shared" ca="1" si="9"/>
        <v>'802-572-8845</v>
      </c>
      <c r="M10" t="str">
        <f t="shared" ca="1" si="10"/>
        <v>YAloysius@gmail.com</v>
      </c>
      <c r="N10" t="str">
        <f t="shared" ca="1" si="11"/>
        <v>Daphne Aloysius</v>
      </c>
      <c r="O10" t="str">
        <f t="shared" ca="1" si="12"/>
        <v>'802-313-5286</v>
      </c>
      <c r="R10">
        <v>9</v>
      </c>
      <c r="S10" t="s">
        <v>212</v>
      </c>
      <c r="X10">
        <v>9</v>
      </c>
      <c r="Y10" t="s">
        <v>295</v>
      </c>
      <c r="Z10" t="s">
        <v>303</v>
      </c>
      <c r="AA10" s="10" t="s">
        <v>315</v>
      </c>
      <c r="AC10">
        <v>9</v>
      </c>
      <c r="AD10" t="s">
        <v>504</v>
      </c>
      <c r="AE10" t="s">
        <v>174</v>
      </c>
    </row>
    <row r="11" spans="1:31" x14ac:dyDescent="0.3">
      <c r="A11">
        <f t="shared" ca="1" si="3"/>
        <v>55100</v>
      </c>
      <c r="B11" t="str">
        <f t="shared" ca="1" si="4"/>
        <v>Albertson</v>
      </c>
      <c r="C11" t="str">
        <f t="shared" ca="1" si="5"/>
        <v>Daphne</v>
      </c>
      <c r="D11" t="str">
        <f t="shared" ca="1" si="0"/>
        <v>Sassafras Boulevard</v>
      </c>
      <c r="F11" t="str">
        <f t="shared" ca="1" si="6"/>
        <v>Barre</v>
      </c>
      <c r="G11" t="str">
        <f t="shared" ca="1" si="1"/>
        <v>VT</v>
      </c>
      <c r="H11" t="str">
        <f t="shared" ca="1" si="2"/>
        <v>05641</v>
      </c>
      <c r="I11" t="s">
        <v>337</v>
      </c>
      <c r="J11" t="str">
        <f t="shared" ca="1" si="7"/>
        <v>783-98-4876</v>
      </c>
      <c r="K11" t="str">
        <f t="shared" ca="1" si="8"/>
        <v>'802-609-2057</v>
      </c>
      <c r="L11" t="str">
        <f t="shared" ca="1" si="9"/>
        <v>'802-771-8055</v>
      </c>
      <c r="M11" t="str">
        <f t="shared" ca="1" si="10"/>
        <v>DAlbertson@gmail.com</v>
      </c>
      <c r="N11" t="str">
        <f t="shared" ca="1" si="11"/>
        <v>Yasla Albertson</v>
      </c>
      <c r="O11" t="str">
        <f t="shared" ca="1" si="12"/>
        <v>'802-609-2057</v>
      </c>
      <c r="R11">
        <v>10</v>
      </c>
      <c r="S11" t="s">
        <v>210</v>
      </c>
      <c r="X11">
        <v>10</v>
      </c>
      <c r="Y11" t="s">
        <v>285</v>
      </c>
      <c r="Z11" t="s">
        <v>303</v>
      </c>
      <c r="AA11" s="10" t="s">
        <v>316</v>
      </c>
      <c r="AC11">
        <v>10</v>
      </c>
      <c r="AD11" t="s">
        <v>505</v>
      </c>
      <c r="AE11" t="s">
        <v>175</v>
      </c>
    </row>
    <row r="12" spans="1:31" x14ac:dyDescent="0.3">
      <c r="A12">
        <f t="shared" ca="1" si="3"/>
        <v>12653</v>
      </c>
      <c r="B12" t="str">
        <f t="shared" ca="1" si="4"/>
        <v>Garbolic</v>
      </c>
      <c r="C12" t="str">
        <f t="shared" ca="1" si="5"/>
        <v>Yasla</v>
      </c>
      <c r="D12" t="str">
        <f t="shared" ca="1" si="0"/>
        <v>Limbic Crescent</v>
      </c>
      <c r="F12" t="str">
        <f t="shared" ca="1" si="6"/>
        <v>Thetford</v>
      </c>
      <c r="G12" t="str">
        <f t="shared" ca="1" si="1"/>
        <v>VT</v>
      </c>
      <c r="H12" t="str">
        <f t="shared" ca="1" si="2"/>
        <v>05074</v>
      </c>
      <c r="I12" t="s">
        <v>337</v>
      </c>
      <c r="J12" t="str">
        <f t="shared" ca="1" si="7"/>
        <v>497-72-7471</v>
      </c>
      <c r="K12" t="str">
        <f t="shared" ca="1" si="8"/>
        <v>'802-300-7659</v>
      </c>
      <c r="L12" t="str">
        <f t="shared" ca="1" si="9"/>
        <v>'802-300-8246</v>
      </c>
      <c r="M12" t="str">
        <f t="shared" ca="1" si="10"/>
        <v>YGarbolic@gmail.com</v>
      </c>
      <c r="N12" t="str">
        <f t="shared" ca="1" si="11"/>
        <v>Wally Garbolic</v>
      </c>
      <c r="O12" t="str">
        <f t="shared" ca="1" si="12"/>
        <v>'802-300-7659</v>
      </c>
      <c r="R12">
        <v>11</v>
      </c>
      <c r="S12" t="s">
        <v>209</v>
      </c>
      <c r="X12">
        <v>11</v>
      </c>
      <c r="Y12" t="s">
        <v>299</v>
      </c>
      <c r="Z12" t="s">
        <v>303</v>
      </c>
      <c r="AA12" s="10" t="s">
        <v>317</v>
      </c>
      <c r="AC12">
        <v>11</v>
      </c>
      <c r="AD12" t="s">
        <v>506</v>
      </c>
      <c r="AE12" t="s">
        <v>176</v>
      </c>
    </row>
    <row r="13" spans="1:31" x14ac:dyDescent="0.3">
      <c r="A13">
        <f t="shared" ca="1" si="3"/>
        <v>89061</v>
      </c>
      <c r="B13" t="str">
        <f t="shared" ca="1" si="4"/>
        <v>Albertson</v>
      </c>
      <c r="C13" t="str">
        <f t="shared" ca="1" si="5"/>
        <v>Wally</v>
      </c>
      <c r="D13" t="str">
        <f t="shared" ca="1" si="0"/>
        <v>Yttrium Road</v>
      </c>
      <c r="E13" t="s">
        <v>193</v>
      </c>
      <c r="F13" t="str">
        <f t="shared" ca="1" si="6"/>
        <v>Woodstock</v>
      </c>
      <c r="G13" t="str">
        <f t="shared" ca="1" si="1"/>
        <v>VT</v>
      </c>
      <c r="H13" t="str">
        <f t="shared" ca="1" si="2"/>
        <v>05091</v>
      </c>
      <c r="I13" t="s">
        <v>337</v>
      </c>
      <c r="J13" t="str">
        <f t="shared" ca="1" si="7"/>
        <v>517-34-9284</v>
      </c>
      <c r="K13" t="str">
        <f t="shared" ca="1" si="8"/>
        <v>'802-351-2123</v>
      </c>
      <c r="L13" t="str">
        <f t="shared" ca="1" si="9"/>
        <v>'802-298-343</v>
      </c>
      <c r="M13" t="str">
        <f t="shared" ca="1" si="10"/>
        <v>WAlbertson@gmail.com</v>
      </c>
      <c r="N13" t="str">
        <f t="shared" ca="1" si="11"/>
        <v>Fala Albertson</v>
      </c>
      <c r="O13" t="str">
        <f t="shared" ca="1" si="12"/>
        <v>'802-351-2123</v>
      </c>
      <c r="R13">
        <v>12</v>
      </c>
      <c r="S13" t="s">
        <v>198</v>
      </c>
      <c r="X13">
        <v>12</v>
      </c>
      <c r="Y13" t="s">
        <v>293</v>
      </c>
      <c r="Z13" t="s">
        <v>303</v>
      </c>
      <c r="AA13" s="10" t="s">
        <v>318</v>
      </c>
      <c r="AC13">
        <v>12</v>
      </c>
      <c r="AD13" t="s">
        <v>507</v>
      </c>
      <c r="AE13" t="s">
        <v>191</v>
      </c>
    </row>
    <row r="14" spans="1:31" x14ac:dyDescent="0.3">
      <c r="A14">
        <f t="shared" ca="1" si="3"/>
        <v>66827</v>
      </c>
      <c r="B14" t="str">
        <f t="shared" ca="1" si="4"/>
        <v>Unchart</v>
      </c>
      <c r="C14" t="str">
        <f t="shared" ca="1" si="5"/>
        <v>Fala</v>
      </c>
      <c r="D14" t="str">
        <f t="shared" ca="1" si="0"/>
        <v>Hortensial Drive</v>
      </c>
      <c r="F14" t="str">
        <f t="shared" ca="1" si="6"/>
        <v>Northfield</v>
      </c>
      <c r="G14" t="str">
        <f t="shared" ca="1" si="1"/>
        <v>VT</v>
      </c>
      <c r="H14" t="str">
        <f t="shared" ca="1" si="2"/>
        <v>05663</v>
      </c>
      <c r="I14" t="s">
        <v>337</v>
      </c>
      <c r="J14" t="str">
        <f t="shared" ca="1" si="7"/>
        <v>260-71-2418</v>
      </c>
      <c r="K14" t="str">
        <f t="shared" ca="1" si="8"/>
        <v>'802-498-9478</v>
      </c>
      <c r="L14" t="str">
        <f t="shared" ca="1" si="9"/>
        <v>'802-391-3346</v>
      </c>
      <c r="M14" t="str">
        <f t="shared" ca="1" si="10"/>
        <v>FUnchart@gmail.com</v>
      </c>
      <c r="N14" t="str">
        <f t="shared" ca="1" si="11"/>
        <v>George Unchart</v>
      </c>
      <c r="O14" t="str">
        <f t="shared" ca="1" si="12"/>
        <v>'802-498-9478</v>
      </c>
      <c r="R14">
        <v>13</v>
      </c>
      <c r="S14" t="s">
        <v>220</v>
      </c>
      <c r="X14">
        <v>13</v>
      </c>
      <c r="Y14" t="s">
        <v>284</v>
      </c>
      <c r="Z14" t="s">
        <v>303</v>
      </c>
      <c r="AA14" s="10" t="s">
        <v>319</v>
      </c>
      <c r="AC14">
        <v>13</v>
      </c>
      <c r="AD14" t="s">
        <v>508</v>
      </c>
      <c r="AE14" t="s">
        <v>177</v>
      </c>
    </row>
    <row r="15" spans="1:31" x14ac:dyDescent="0.3">
      <c r="A15">
        <f t="shared" ca="1" si="3"/>
        <v>55574</v>
      </c>
      <c r="B15" t="str">
        <f t="shared" ca="1" si="4"/>
        <v>Aloysius</v>
      </c>
      <c r="C15" t="str">
        <f t="shared" ca="1" si="5"/>
        <v>George</v>
      </c>
      <c r="D15" t="str">
        <f t="shared" ca="1" si="0"/>
        <v>Jefferson Drive</v>
      </c>
      <c r="F15" t="str">
        <f t="shared" ca="1" si="6"/>
        <v>Hanover</v>
      </c>
      <c r="G15" t="str">
        <f t="shared" ca="1" si="1"/>
        <v>NH</v>
      </c>
      <c r="H15" t="str">
        <f t="shared" ca="1" si="2"/>
        <v>03755</v>
      </c>
      <c r="I15" t="s">
        <v>337</v>
      </c>
      <c r="J15" t="str">
        <f t="shared" ca="1" si="7"/>
        <v>348-29-6003</v>
      </c>
      <c r="K15" t="str">
        <f t="shared" ca="1" si="8"/>
        <v>'603-742-4678</v>
      </c>
      <c r="L15" t="str">
        <f t="shared" ca="1" si="9"/>
        <v>'603-768-7729</v>
      </c>
      <c r="M15" t="str">
        <f t="shared" ca="1" si="10"/>
        <v>GAloysius@gmail.com</v>
      </c>
      <c r="N15" t="str">
        <f t="shared" ca="1" si="11"/>
        <v>Albert Aloysius</v>
      </c>
      <c r="O15" t="str">
        <f t="shared" ca="1" si="12"/>
        <v>'603-742-4678</v>
      </c>
      <c r="R15">
        <v>14</v>
      </c>
      <c r="S15" t="s">
        <v>200</v>
      </c>
      <c r="X15">
        <v>14</v>
      </c>
      <c r="Y15" t="s">
        <v>289</v>
      </c>
      <c r="Z15" t="s">
        <v>303</v>
      </c>
      <c r="AA15" s="10" t="s">
        <v>320</v>
      </c>
      <c r="AC15">
        <v>14</v>
      </c>
      <c r="AD15" t="s">
        <v>509</v>
      </c>
      <c r="AE15" t="s">
        <v>523</v>
      </c>
    </row>
    <row r="16" spans="1:31" x14ac:dyDescent="0.3">
      <c r="A16">
        <f t="shared" ca="1" si="3"/>
        <v>64074</v>
      </c>
      <c r="B16" t="str">
        <f t="shared" ca="1" si="4"/>
        <v>Barbiedoll</v>
      </c>
      <c r="C16" t="str">
        <f t="shared" ca="1" si="5"/>
        <v>Albert</v>
      </c>
      <c r="D16" t="str">
        <f t="shared" ca="1" si="0"/>
        <v>Normative Road</v>
      </c>
      <c r="F16" t="str">
        <f t="shared" ca="1" si="6"/>
        <v>Barre</v>
      </c>
      <c r="G16" t="str">
        <f t="shared" ca="1" si="1"/>
        <v>VT</v>
      </c>
      <c r="H16" t="str">
        <f t="shared" ca="1" si="2"/>
        <v>05641</v>
      </c>
      <c r="I16" t="s">
        <v>337</v>
      </c>
      <c r="J16" t="str">
        <f t="shared" ca="1" si="7"/>
        <v>474-43-1650</v>
      </c>
      <c r="K16" t="str">
        <f t="shared" ca="1" si="8"/>
        <v>'802-485-6238</v>
      </c>
      <c r="L16" t="str">
        <f t="shared" ca="1" si="9"/>
        <v>'802-727-6890</v>
      </c>
      <c r="M16" t="str">
        <f t="shared" ca="1" si="10"/>
        <v>ABarbiedoll@gmail.com</v>
      </c>
      <c r="N16" t="str">
        <f t="shared" ca="1" si="11"/>
        <v>Oscar Barbiedoll</v>
      </c>
      <c r="O16" t="str">
        <f t="shared" ca="1" si="12"/>
        <v>'802-485-6238</v>
      </c>
      <c r="R16">
        <v>15</v>
      </c>
      <c r="S16" t="s">
        <v>199</v>
      </c>
      <c r="X16">
        <v>15</v>
      </c>
      <c r="Y16" t="s">
        <v>287</v>
      </c>
      <c r="Z16" t="s">
        <v>303</v>
      </c>
      <c r="AA16" s="10" t="s">
        <v>321</v>
      </c>
      <c r="AC16">
        <v>15</v>
      </c>
      <c r="AD16" t="s">
        <v>510</v>
      </c>
      <c r="AE16" t="s">
        <v>178</v>
      </c>
    </row>
    <row r="17" spans="1:31" x14ac:dyDescent="0.3">
      <c r="A17">
        <f t="shared" ca="1" si="3"/>
        <v>61331</v>
      </c>
      <c r="B17" t="str">
        <f t="shared" ca="1" si="4"/>
        <v>Barbiedoll</v>
      </c>
      <c r="C17" t="str">
        <f t="shared" ca="1" si="5"/>
        <v>Oscar</v>
      </c>
      <c r="D17" t="str">
        <f t="shared" ca="1" si="0"/>
        <v>Zanzibar Road</v>
      </c>
      <c r="F17" t="str">
        <f t="shared" ca="1" si="6"/>
        <v>West Lebanon</v>
      </c>
      <c r="G17" t="str">
        <f t="shared" ca="1" si="1"/>
        <v>NH</v>
      </c>
      <c r="H17" t="str">
        <f t="shared" ca="1" si="2"/>
        <v>03784</v>
      </c>
      <c r="I17" t="s">
        <v>337</v>
      </c>
      <c r="J17" t="str">
        <f t="shared" ca="1" si="7"/>
        <v>443-99-7341</v>
      </c>
      <c r="K17" t="str">
        <f t="shared" ca="1" si="8"/>
        <v>'603-256-2823</v>
      </c>
      <c r="L17" t="str">
        <f t="shared" ca="1" si="9"/>
        <v>'603-724-7705</v>
      </c>
      <c r="M17" t="str">
        <f t="shared" ca="1" si="10"/>
        <v>OBarbiedoll@gmail.com</v>
      </c>
      <c r="N17" t="str">
        <f t="shared" ca="1" si="11"/>
        <v>Fala Barbiedoll</v>
      </c>
      <c r="O17" t="str">
        <f t="shared" ca="1" si="12"/>
        <v>'603-256-2823</v>
      </c>
      <c r="R17">
        <v>16</v>
      </c>
      <c r="S17" t="s">
        <v>202</v>
      </c>
      <c r="X17">
        <v>16</v>
      </c>
      <c r="Y17" t="s">
        <v>326</v>
      </c>
      <c r="Z17" t="s">
        <v>303</v>
      </c>
      <c r="AA17" s="10" t="s">
        <v>327</v>
      </c>
      <c r="AC17">
        <v>16</v>
      </c>
      <c r="AD17" t="s">
        <v>511</v>
      </c>
      <c r="AE17" t="s">
        <v>179</v>
      </c>
    </row>
    <row r="18" spans="1:31" x14ac:dyDescent="0.3">
      <c r="A18">
        <f t="shared" ca="1" si="3"/>
        <v>76262</v>
      </c>
      <c r="B18" t="str">
        <f t="shared" ca="1" si="4"/>
        <v>Barracuda</v>
      </c>
      <c r="C18" t="str">
        <f t="shared" ca="1" si="5"/>
        <v>Fala</v>
      </c>
      <c r="D18" t="str">
        <f t="shared" ca="1" si="0"/>
        <v>Zanzibar Close</v>
      </c>
      <c r="F18" t="str">
        <f t="shared" ca="1" si="6"/>
        <v>Charleston</v>
      </c>
      <c r="G18" t="str">
        <f t="shared" ca="1" si="1"/>
        <v>VT</v>
      </c>
      <c r="H18" t="str">
        <f t="shared" ca="1" si="2"/>
        <v>05872</v>
      </c>
      <c r="I18" t="s">
        <v>337</v>
      </c>
      <c r="J18" t="str">
        <f t="shared" ca="1" si="7"/>
        <v>392-30-6717</v>
      </c>
      <c r="K18" t="str">
        <f t="shared" ca="1" si="8"/>
        <v>'802-718-934</v>
      </c>
      <c r="L18" t="str">
        <f t="shared" ca="1" si="9"/>
        <v>'802-440-1600</v>
      </c>
      <c r="M18" t="str">
        <f t="shared" ca="1" si="10"/>
        <v>FBarracuda@gmail.com</v>
      </c>
      <c r="N18" t="str">
        <f t="shared" ca="1" si="11"/>
        <v>Julia Barracuda</v>
      </c>
      <c r="O18" t="str">
        <f t="shared" ca="1" si="12"/>
        <v>'802-718-934</v>
      </c>
      <c r="R18">
        <v>17</v>
      </c>
      <c r="S18" t="s">
        <v>229</v>
      </c>
      <c r="X18">
        <v>17</v>
      </c>
      <c r="Y18" t="s">
        <v>291</v>
      </c>
      <c r="Z18" t="s">
        <v>303</v>
      </c>
      <c r="AA18" s="10" t="s">
        <v>322</v>
      </c>
      <c r="AC18">
        <v>17</v>
      </c>
      <c r="AD18" t="s">
        <v>512</v>
      </c>
      <c r="AE18" t="s">
        <v>180</v>
      </c>
    </row>
    <row r="19" spans="1:31" x14ac:dyDescent="0.3">
      <c r="A19">
        <f t="shared" ca="1" si="3"/>
        <v>42155</v>
      </c>
      <c r="B19" t="str">
        <f t="shared" ca="1" si="4"/>
        <v>Albertson</v>
      </c>
      <c r="C19" t="str">
        <f t="shared" ca="1" si="5"/>
        <v>Julia</v>
      </c>
      <c r="D19" t="str">
        <f t="shared" ca="1" si="0"/>
        <v>Zaire Street</v>
      </c>
      <c r="E19" t="s">
        <v>194</v>
      </c>
      <c r="F19" t="str">
        <f t="shared" ca="1" si="6"/>
        <v>Stratton</v>
      </c>
      <c r="G19" t="str">
        <f t="shared" ca="1" si="1"/>
        <v>VT</v>
      </c>
      <c r="H19" t="str">
        <f t="shared" ca="1" si="2"/>
        <v>05360</v>
      </c>
      <c r="I19" t="s">
        <v>337</v>
      </c>
      <c r="J19" t="str">
        <f t="shared" ca="1" si="7"/>
        <v>609-46-6978</v>
      </c>
      <c r="K19" t="str">
        <f t="shared" ca="1" si="8"/>
        <v>'802-319-8098</v>
      </c>
      <c r="L19" t="str">
        <f t="shared" ca="1" si="9"/>
        <v>'802-567-2581</v>
      </c>
      <c r="M19" t="str">
        <f t="shared" ca="1" si="10"/>
        <v>JAlbertson@gmail.com</v>
      </c>
      <c r="N19" t="str">
        <f t="shared" ca="1" si="11"/>
        <v>Patricia Albertson</v>
      </c>
      <c r="O19" t="str">
        <f t="shared" ca="1" si="12"/>
        <v>'802-319-8098</v>
      </c>
      <c r="R19">
        <v>18</v>
      </c>
      <c r="S19" t="s">
        <v>230</v>
      </c>
      <c r="X19">
        <v>18</v>
      </c>
      <c r="Y19" t="s">
        <v>290</v>
      </c>
      <c r="Z19" t="s">
        <v>303</v>
      </c>
      <c r="AA19" s="10" t="s">
        <v>323</v>
      </c>
      <c r="AC19">
        <v>18</v>
      </c>
      <c r="AD19" t="s">
        <v>513</v>
      </c>
      <c r="AE19" t="s">
        <v>181</v>
      </c>
    </row>
    <row r="20" spans="1:31" x14ac:dyDescent="0.3">
      <c r="A20">
        <f t="shared" ca="1" si="3"/>
        <v>58927</v>
      </c>
      <c r="B20" t="str">
        <f t="shared" ca="1" si="4"/>
        <v>Albertson</v>
      </c>
      <c r="C20" t="str">
        <f t="shared" ca="1" si="5"/>
        <v>Patricia</v>
      </c>
      <c r="D20" t="str">
        <f t="shared" ca="1" si="0"/>
        <v>Weimar Avenue</v>
      </c>
      <c r="F20" t="str">
        <f t="shared" ca="1" si="6"/>
        <v>North Montepelier</v>
      </c>
      <c r="G20" t="str">
        <f t="shared" ca="1" si="1"/>
        <v>VT</v>
      </c>
      <c r="H20" t="str">
        <f t="shared" ca="1" si="2"/>
        <v>05666</v>
      </c>
      <c r="I20" t="s">
        <v>337</v>
      </c>
      <c r="J20" t="str">
        <f t="shared" ca="1" si="7"/>
        <v>396-44-9586</v>
      </c>
      <c r="K20" t="str">
        <f t="shared" ca="1" si="8"/>
        <v>'802-777-9607</v>
      </c>
      <c r="L20" t="str">
        <f t="shared" ca="1" si="9"/>
        <v>'802-254-8402</v>
      </c>
      <c r="M20" t="str">
        <f t="shared" ca="1" si="10"/>
        <v>PAlbertson@gmail.com</v>
      </c>
      <c r="N20" t="str">
        <f t="shared" ca="1" si="11"/>
        <v>Patricia Albertson</v>
      </c>
      <c r="O20" t="str">
        <f t="shared" ca="1" si="12"/>
        <v>'802-777-9607</v>
      </c>
      <c r="R20">
        <v>19</v>
      </c>
      <c r="S20" t="s">
        <v>203</v>
      </c>
      <c r="X20">
        <v>19</v>
      </c>
      <c r="Y20" t="s">
        <v>301</v>
      </c>
      <c r="Z20" t="s">
        <v>303</v>
      </c>
      <c r="AA20" s="10" t="s">
        <v>324</v>
      </c>
      <c r="AC20">
        <v>19</v>
      </c>
      <c r="AD20" t="s">
        <v>514</v>
      </c>
      <c r="AE20" t="s">
        <v>182</v>
      </c>
    </row>
    <row r="21" spans="1:31" x14ac:dyDescent="0.3">
      <c r="A21">
        <f t="shared" ca="1" si="3"/>
        <v>98056</v>
      </c>
      <c r="B21" t="str">
        <f t="shared" ca="1" si="4"/>
        <v>Indomit</v>
      </c>
      <c r="C21" t="str">
        <f t="shared" ca="1" si="5"/>
        <v>Patricia</v>
      </c>
      <c r="D21" t="str">
        <f t="shared" ca="1" si="0"/>
        <v>Hanthos Road</v>
      </c>
      <c r="F21" t="str">
        <f t="shared" ca="1" si="6"/>
        <v>Woodstock</v>
      </c>
      <c r="G21" t="str">
        <f t="shared" ca="1" si="1"/>
        <v>VT</v>
      </c>
      <c r="H21" t="str">
        <f t="shared" ca="1" si="2"/>
        <v>05091</v>
      </c>
      <c r="I21" t="s">
        <v>337</v>
      </c>
      <c r="J21" t="str">
        <f t="shared" ca="1" si="7"/>
        <v>645-18-1283</v>
      </c>
      <c r="K21" t="str">
        <f t="shared" ca="1" si="8"/>
        <v>'802-303-567</v>
      </c>
      <c r="L21" t="str">
        <f t="shared" ca="1" si="9"/>
        <v>'802-667-4928</v>
      </c>
      <c r="M21" t="str">
        <f t="shared" ca="1" si="10"/>
        <v>PIndomit@gmail.com</v>
      </c>
      <c r="N21" t="str">
        <f t="shared" ca="1" si="11"/>
        <v>Fala Indomit</v>
      </c>
      <c r="O21" t="str">
        <f t="shared" ca="1" si="12"/>
        <v>'802-303-567</v>
      </c>
      <c r="R21">
        <v>20</v>
      </c>
      <c r="S21" t="s">
        <v>231</v>
      </c>
      <c r="X21">
        <v>20</v>
      </c>
      <c r="Y21" t="s">
        <v>302</v>
      </c>
      <c r="Z21" t="s">
        <v>303</v>
      </c>
      <c r="AA21" s="10" t="s">
        <v>325</v>
      </c>
      <c r="AC21">
        <v>20</v>
      </c>
      <c r="AD21" t="s">
        <v>515</v>
      </c>
      <c r="AE21" t="s">
        <v>183</v>
      </c>
    </row>
    <row r="22" spans="1:31" x14ac:dyDescent="0.3">
      <c r="A22">
        <f t="shared" ca="1" si="3"/>
        <v>33850</v>
      </c>
      <c r="B22" t="str">
        <f t="shared" ca="1" si="4"/>
        <v>Terbid</v>
      </c>
      <c r="C22" t="str">
        <f t="shared" ca="1" si="5"/>
        <v>Fala</v>
      </c>
      <c r="D22" t="str">
        <f t="shared" ca="1" si="0"/>
        <v>Hotelier Road</v>
      </c>
      <c r="F22" t="str">
        <f t="shared" ca="1" si="6"/>
        <v>Townshend</v>
      </c>
      <c r="G22" t="str">
        <f t="shared" ca="1" si="1"/>
        <v>VT</v>
      </c>
      <c r="H22" t="str">
        <f t="shared" ca="1" si="2"/>
        <v>05353</v>
      </c>
      <c r="I22" t="s">
        <v>337</v>
      </c>
      <c r="J22" t="str">
        <f t="shared" ca="1" si="7"/>
        <v>556-98-8888</v>
      </c>
      <c r="K22" t="str">
        <f t="shared" ca="1" si="8"/>
        <v>'802-516-1402</v>
      </c>
      <c r="L22" t="str">
        <f t="shared" ca="1" si="9"/>
        <v>'802-776-5178</v>
      </c>
      <c r="M22" t="str">
        <f t="shared" ca="1" si="10"/>
        <v>FTerbid@gmail.com</v>
      </c>
      <c r="N22" t="str">
        <f t="shared" ca="1" si="11"/>
        <v>Xerxes Terbid</v>
      </c>
      <c r="O22" t="str">
        <f t="shared" ca="1" si="12"/>
        <v>'802-516-1402</v>
      </c>
      <c r="R22">
        <v>21</v>
      </c>
      <c r="S22" t="s">
        <v>234</v>
      </c>
      <c r="X22">
        <v>21</v>
      </c>
      <c r="Y22" t="s">
        <v>308</v>
      </c>
      <c r="Z22" t="s">
        <v>304</v>
      </c>
      <c r="AA22" s="10" t="s">
        <v>334</v>
      </c>
      <c r="AC22">
        <v>21</v>
      </c>
      <c r="AD22" t="s">
        <v>516</v>
      </c>
      <c r="AE22" t="s">
        <v>184</v>
      </c>
    </row>
    <row r="23" spans="1:31" x14ac:dyDescent="0.3">
      <c r="A23">
        <f t="shared" ca="1" si="3"/>
        <v>90478</v>
      </c>
      <c r="B23" t="str">
        <f t="shared" ca="1" si="4"/>
        <v>Jacobian</v>
      </c>
      <c r="C23" t="str">
        <f t="shared" ca="1" si="5"/>
        <v>Xerxes</v>
      </c>
      <c r="D23" t="str">
        <f t="shared" ca="1" si="0"/>
        <v>Eminence Street</v>
      </c>
      <c r="F23" t="str">
        <f t="shared" ca="1" si="6"/>
        <v>Rutland</v>
      </c>
      <c r="G23" t="str">
        <f t="shared" ca="1" si="1"/>
        <v>VT</v>
      </c>
      <c r="H23" t="str">
        <f t="shared" ca="1" si="2"/>
        <v>05701</v>
      </c>
      <c r="I23" t="s">
        <v>337</v>
      </c>
      <c r="J23" t="str">
        <f t="shared" ca="1" si="7"/>
        <v>187-85-8708</v>
      </c>
      <c r="K23" t="str">
        <f t="shared" ca="1" si="8"/>
        <v>'802-588-8083</v>
      </c>
      <c r="L23" t="str">
        <f t="shared" ca="1" si="9"/>
        <v>'802-787-3940</v>
      </c>
      <c r="M23" t="str">
        <f t="shared" ca="1" si="10"/>
        <v>XJacobian@gmail.com</v>
      </c>
      <c r="N23" t="str">
        <f t="shared" ca="1" si="11"/>
        <v>Albert Jacobian</v>
      </c>
      <c r="O23" t="str">
        <f t="shared" ca="1" si="12"/>
        <v>'802-588-8083</v>
      </c>
      <c r="R23">
        <v>22</v>
      </c>
      <c r="S23" t="s">
        <v>233</v>
      </c>
      <c r="X23">
        <v>22</v>
      </c>
      <c r="Y23" t="s">
        <v>332</v>
      </c>
      <c r="Z23" t="s">
        <v>304</v>
      </c>
      <c r="AA23" s="10" t="s">
        <v>335</v>
      </c>
      <c r="AC23">
        <v>22</v>
      </c>
      <c r="AD23" t="s">
        <v>517</v>
      </c>
      <c r="AE23" t="s">
        <v>185</v>
      </c>
    </row>
    <row r="24" spans="1:31" x14ac:dyDescent="0.3">
      <c r="A24">
        <f t="shared" ca="1" si="3"/>
        <v>93766</v>
      </c>
      <c r="B24" t="str">
        <f t="shared" ca="1" si="4"/>
        <v>Folange</v>
      </c>
      <c r="C24" t="str">
        <f t="shared" ca="1" si="5"/>
        <v>Albert</v>
      </c>
      <c r="D24" t="str">
        <f t="shared" ca="1" si="0"/>
        <v>Ubiety Avenue</v>
      </c>
      <c r="E24" t="s">
        <v>195</v>
      </c>
      <c r="F24" t="str">
        <f t="shared" ca="1" si="6"/>
        <v>Charleston</v>
      </c>
      <c r="G24" t="str">
        <f t="shared" ca="1" si="1"/>
        <v>VT</v>
      </c>
      <c r="H24" t="str">
        <f t="shared" ca="1" si="2"/>
        <v>05872</v>
      </c>
      <c r="I24" t="s">
        <v>337</v>
      </c>
      <c r="J24" t="str">
        <f t="shared" ca="1" si="7"/>
        <v>150-59-2289</v>
      </c>
      <c r="K24" t="str">
        <f t="shared" ca="1" si="8"/>
        <v>'802-278-4364</v>
      </c>
      <c r="L24" t="str">
        <f t="shared" ca="1" si="9"/>
        <v>'802-268-9796</v>
      </c>
      <c r="M24" t="str">
        <f t="shared" ca="1" si="10"/>
        <v>AFolange@gmail.com</v>
      </c>
      <c r="N24" t="str">
        <f t="shared" ca="1" si="11"/>
        <v>Quorn Folange</v>
      </c>
      <c r="O24" t="str">
        <f t="shared" ca="1" si="12"/>
        <v>'802-278-4364</v>
      </c>
      <c r="R24">
        <v>23</v>
      </c>
      <c r="S24" t="s">
        <v>204</v>
      </c>
      <c r="X24">
        <v>23</v>
      </c>
      <c r="Y24" t="s">
        <v>300</v>
      </c>
      <c r="Z24" t="s">
        <v>303</v>
      </c>
      <c r="AA24" s="10" t="s">
        <v>328</v>
      </c>
      <c r="AC24">
        <v>23</v>
      </c>
      <c r="AD24" t="s">
        <v>518</v>
      </c>
      <c r="AE24" t="s">
        <v>186</v>
      </c>
    </row>
    <row r="25" spans="1:31" x14ac:dyDescent="0.3">
      <c r="A25">
        <f t="shared" ca="1" si="3"/>
        <v>23929</v>
      </c>
      <c r="B25" t="str">
        <f t="shared" ca="1" si="4"/>
        <v>Indomit</v>
      </c>
      <c r="C25" t="str">
        <f t="shared" ca="1" si="5"/>
        <v>Quorn</v>
      </c>
      <c r="D25" t="str">
        <f t="shared" ca="1" si="0"/>
        <v>Diamond Road</v>
      </c>
      <c r="F25" t="str">
        <f t="shared" ca="1" si="6"/>
        <v>Charleston</v>
      </c>
      <c r="G25" t="str">
        <f t="shared" ca="1" si="1"/>
        <v>VT</v>
      </c>
      <c r="H25" t="str">
        <f t="shared" ca="1" si="2"/>
        <v>05872</v>
      </c>
      <c r="I25" t="s">
        <v>337</v>
      </c>
      <c r="J25" t="str">
        <f t="shared" ca="1" si="7"/>
        <v>129-72-6913</v>
      </c>
      <c r="K25" t="str">
        <f t="shared" ca="1" si="8"/>
        <v>'802-241-6378</v>
      </c>
      <c r="L25" t="str">
        <f t="shared" ca="1" si="9"/>
        <v>'802-464-8083</v>
      </c>
      <c r="M25" t="str">
        <f t="shared" ca="1" si="10"/>
        <v>QIndomit@gmail.com</v>
      </c>
      <c r="N25" t="str">
        <f t="shared" ca="1" si="11"/>
        <v>Indira Indomit</v>
      </c>
      <c r="O25" t="str">
        <f t="shared" ca="1" si="12"/>
        <v>'802-241-6378</v>
      </c>
      <c r="R25">
        <v>24</v>
      </c>
      <c r="S25" t="s">
        <v>201</v>
      </c>
      <c r="X25">
        <v>24</v>
      </c>
      <c r="Y25" t="s">
        <v>296</v>
      </c>
      <c r="Z25" t="s">
        <v>303</v>
      </c>
      <c r="AA25" s="10" t="s">
        <v>329</v>
      </c>
      <c r="AC25">
        <v>24</v>
      </c>
      <c r="AD25" t="s">
        <v>519</v>
      </c>
      <c r="AE25" t="s">
        <v>187</v>
      </c>
    </row>
    <row r="26" spans="1:31" x14ac:dyDescent="0.3">
      <c r="A26">
        <f t="shared" ca="1" si="3"/>
        <v>53876</v>
      </c>
      <c r="B26" t="str">
        <f t="shared" ca="1" si="4"/>
        <v>Unchart</v>
      </c>
      <c r="C26" t="str">
        <f t="shared" ca="1" si="5"/>
        <v>Indira</v>
      </c>
      <c r="D26" t="str">
        <f t="shared" ca="1" si="0"/>
        <v>Norwood Crescent</v>
      </c>
      <c r="F26" t="str">
        <f t="shared" ca="1" si="6"/>
        <v>Burlington</v>
      </c>
      <c r="G26" t="str">
        <f t="shared" ca="1" si="1"/>
        <v>VT</v>
      </c>
      <c r="H26" t="str">
        <f t="shared" ca="1" si="2"/>
        <v>05401</v>
      </c>
      <c r="I26" t="s">
        <v>337</v>
      </c>
      <c r="J26" t="str">
        <f t="shared" ca="1" si="7"/>
        <v>344-52-3814</v>
      </c>
      <c r="K26" t="str">
        <f t="shared" ca="1" si="8"/>
        <v>'802-691-3747</v>
      </c>
      <c r="L26" t="str">
        <f t="shared" ca="1" si="9"/>
        <v>'802-626-1508</v>
      </c>
      <c r="M26" t="str">
        <f t="shared" ca="1" si="10"/>
        <v>IUnchart@gmail.com</v>
      </c>
      <c r="N26" t="str">
        <f t="shared" ca="1" si="11"/>
        <v>George Unchart</v>
      </c>
      <c r="O26" t="str">
        <f t="shared" ca="1" si="12"/>
        <v>'802-691-3747</v>
      </c>
      <c r="R26">
        <v>25</v>
      </c>
      <c r="S26" t="s">
        <v>232</v>
      </c>
      <c r="AC26">
        <v>25</v>
      </c>
      <c r="AD26" t="s">
        <v>520</v>
      </c>
      <c r="AE26" t="s">
        <v>188</v>
      </c>
    </row>
    <row r="27" spans="1:31" x14ac:dyDescent="0.3">
      <c r="A27">
        <f t="shared" ca="1" si="3"/>
        <v>24876</v>
      </c>
      <c r="B27" t="str">
        <f t="shared" ca="1" si="4"/>
        <v>Xylis</v>
      </c>
      <c r="C27" t="str">
        <f t="shared" ca="1" si="5"/>
        <v>George</v>
      </c>
      <c r="D27" t="str">
        <f t="shared" ca="1" si="0"/>
        <v>Jefferson Street</v>
      </c>
      <c r="F27" t="str">
        <f t="shared" ca="1" si="6"/>
        <v>Barre</v>
      </c>
      <c r="G27" t="str">
        <f t="shared" ca="1" si="1"/>
        <v>VT</v>
      </c>
      <c r="H27" t="str">
        <f t="shared" ca="1" si="2"/>
        <v>05641</v>
      </c>
      <c r="I27" t="s">
        <v>337</v>
      </c>
      <c r="J27" t="str">
        <f t="shared" ca="1" si="7"/>
        <v>330-22-6858</v>
      </c>
      <c r="K27" t="str">
        <f t="shared" ca="1" si="8"/>
        <v>'802-785-6546</v>
      </c>
      <c r="L27" t="str">
        <f t="shared" ca="1" si="9"/>
        <v>'802-394-9735</v>
      </c>
      <c r="M27" t="str">
        <f t="shared" ca="1" si="10"/>
        <v>GXylis@gmail.com</v>
      </c>
      <c r="N27" t="str">
        <f ca="1">C2&amp;" "&amp;B27</f>
        <v>Fala Xylis</v>
      </c>
      <c r="O27" t="str">
        <f t="shared" ca="1" si="12"/>
        <v>'802-785-6546</v>
      </c>
      <c r="R27">
        <v>26</v>
      </c>
      <c r="S27" t="s">
        <v>206</v>
      </c>
      <c r="AC27">
        <v>26</v>
      </c>
      <c r="AD27" t="s">
        <v>521</v>
      </c>
      <c r="AE27" t="s">
        <v>189</v>
      </c>
    </row>
    <row r="28" spans="1:31" x14ac:dyDescent="0.3">
      <c r="R28">
        <v>27</v>
      </c>
      <c r="S28" t="s">
        <v>235</v>
      </c>
      <c r="AC28">
        <v>27</v>
      </c>
      <c r="AD28" t="s">
        <v>522</v>
      </c>
      <c r="AE28" t="s">
        <v>190</v>
      </c>
    </row>
    <row r="29" spans="1:31" x14ac:dyDescent="0.3">
      <c r="R29">
        <v>28</v>
      </c>
      <c r="S29" t="s">
        <v>205</v>
      </c>
    </row>
    <row r="30" spans="1:31" x14ac:dyDescent="0.3">
      <c r="R30">
        <v>29</v>
      </c>
      <c r="S30" t="s">
        <v>205</v>
      </c>
    </row>
    <row r="31" spans="1:31" x14ac:dyDescent="0.3">
      <c r="R31">
        <v>30</v>
      </c>
      <c r="S31" t="s">
        <v>236</v>
      </c>
    </row>
    <row r="32" spans="1:31" x14ac:dyDescent="0.3">
      <c r="R32">
        <v>31</v>
      </c>
      <c r="S32" t="s">
        <v>237</v>
      </c>
    </row>
    <row r="33" spans="18:19" x14ac:dyDescent="0.3">
      <c r="R33">
        <v>32</v>
      </c>
      <c r="S33" t="s">
        <v>238</v>
      </c>
    </row>
    <row r="34" spans="18:19" x14ac:dyDescent="0.3">
      <c r="R34">
        <v>33</v>
      </c>
      <c r="S34" t="s">
        <v>147</v>
      </c>
    </row>
    <row r="35" spans="18:19" x14ac:dyDescent="0.3">
      <c r="R35">
        <v>34</v>
      </c>
      <c r="S35" t="s">
        <v>207</v>
      </c>
    </row>
    <row r="36" spans="18:19" x14ac:dyDescent="0.3">
      <c r="R36">
        <v>35</v>
      </c>
      <c r="S36" t="s">
        <v>208</v>
      </c>
    </row>
    <row r="37" spans="18:19" x14ac:dyDescent="0.3">
      <c r="R37">
        <v>36</v>
      </c>
      <c r="S37" t="s">
        <v>239</v>
      </c>
    </row>
    <row r="38" spans="18:19" x14ac:dyDescent="0.3">
      <c r="R38">
        <v>37</v>
      </c>
      <c r="S38" t="s">
        <v>240</v>
      </c>
    </row>
    <row r="39" spans="18:19" x14ac:dyDescent="0.3">
      <c r="R39">
        <v>38</v>
      </c>
      <c r="S39" t="s">
        <v>241</v>
      </c>
    </row>
    <row r="40" spans="18:19" x14ac:dyDescent="0.3">
      <c r="R40">
        <v>39</v>
      </c>
      <c r="S40" t="s">
        <v>242</v>
      </c>
    </row>
    <row r="41" spans="18:19" x14ac:dyDescent="0.3">
      <c r="R41">
        <v>40</v>
      </c>
      <c r="S41" t="s">
        <v>243</v>
      </c>
    </row>
    <row r="42" spans="18:19" x14ac:dyDescent="0.3">
      <c r="R42">
        <v>41</v>
      </c>
      <c r="S42" t="s">
        <v>244</v>
      </c>
    </row>
    <row r="43" spans="18:19" x14ac:dyDescent="0.3">
      <c r="R43">
        <v>42</v>
      </c>
      <c r="S43" t="s">
        <v>245</v>
      </c>
    </row>
    <row r="44" spans="18:19" x14ac:dyDescent="0.3">
      <c r="R44">
        <v>43</v>
      </c>
      <c r="S44" t="s">
        <v>246</v>
      </c>
    </row>
    <row r="45" spans="18:19" x14ac:dyDescent="0.3">
      <c r="R45">
        <v>44</v>
      </c>
      <c r="S45" t="s">
        <v>247</v>
      </c>
    </row>
    <row r="46" spans="18:19" x14ac:dyDescent="0.3">
      <c r="R46">
        <v>45</v>
      </c>
      <c r="S46" t="s">
        <v>248</v>
      </c>
    </row>
    <row r="47" spans="18:19" x14ac:dyDescent="0.3">
      <c r="R47">
        <v>46</v>
      </c>
      <c r="S47" t="s">
        <v>250</v>
      </c>
    </row>
    <row r="48" spans="18:19" x14ac:dyDescent="0.3">
      <c r="R48">
        <v>47</v>
      </c>
      <c r="S48" t="s">
        <v>251</v>
      </c>
    </row>
    <row r="49" spans="18:19" x14ac:dyDescent="0.3">
      <c r="R49">
        <v>48</v>
      </c>
      <c r="S49" t="s">
        <v>249</v>
      </c>
    </row>
    <row r="50" spans="18:19" x14ac:dyDescent="0.3">
      <c r="R50">
        <v>49</v>
      </c>
      <c r="S50" t="s">
        <v>253</v>
      </c>
    </row>
    <row r="51" spans="18:19" x14ac:dyDescent="0.3">
      <c r="R51">
        <v>50</v>
      </c>
      <c r="S51" t="s">
        <v>254</v>
      </c>
    </row>
    <row r="52" spans="18:19" x14ac:dyDescent="0.3">
      <c r="R52">
        <v>51</v>
      </c>
      <c r="S52" t="s">
        <v>252</v>
      </c>
    </row>
    <row r="53" spans="18:19" x14ac:dyDescent="0.3">
      <c r="R53">
        <v>52</v>
      </c>
      <c r="S53" t="s">
        <v>255</v>
      </c>
    </row>
    <row r="54" spans="18:19" x14ac:dyDescent="0.3">
      <c r="R54">
        <v>53</v>
      </c>
      <c r="S54" t="s">
        <v>257</v>
      </c>
    </row>
    <row r="55" spans="18:19" x14ac:dyDescent="0.3">
      <c r="R55">
        <v>54</v>
      </c>
      <c r="S55" t="s">
        <v>256</v>
      </c>
    </row>
    <row r="56" spans="18:19" x14ac:dyDescent="0.3">
      <c r="R56">
        <v>55</v>
      </c>
      <c r="S56" t="s">
        <v>258</v>
      </c>
    </row>
    <row r="57" spans="18:19" x14ac:dyDescent="0.3">
      <c r="R57">
        <v>56</v>
      </c>
      <c r="S57" t="s">
        <v>259</v>
      </c>
    </row>
    <row r="58" spans="18:19" x14ac:dyDescent="0.3">
      <c r="R58">
        <v>57</v>
      </c>
      <c r="S58" t="s">
        <v>260</v>
      </c>
    </row>
    <row r="59" spans="18:19" x14ac:dyDescent="0.3">
      <c r="R59">
        <v>58</v>
      </c>
      <c r="S59" t="s">
        <v>261</v>
      </c>
    </row>
    <row r="60" spans="18:19" x14ac:dyDescent="0.3">
      <c r="R60">
        <v>59</v>
      </c>
      <c r="S60" t="s">
        <v>262</v>
      </c>
    </row>
    <row r="61" spans="18:19" x14ac:dyDescent="0.3">
      <c r="R61">
        <v>60</v>
      </c>
      <c r="S61" t="s">
        <v>263</v>
      </c>
    </row>
    <row r="62" spans="18:19" x14ac:dyDescent="0.3">
      <c r="R62">
        <v>61</v>
      </c>
      <c r="S62" t="s">
        <v>214</v>
      </c>
    </row>
    <row r="63" spans="18:19" x14ac:dyDescent="0.3">
      <c r="R63">
        <v>62</v>
      </c>
      <c r="S63" t="s">
        <v>264</v>
      </c>
    </row>
    <row r="64" spans="18:19" x14ac:dyDescent="0.3">
      <c r="R64">
        <v>63</v>
      </c>
      <c r="S64" t="s">
        <v>265</v>
      </c>
    </row>
    <row r="65" spans="18:19" x14ac:dyDescent="0.3">
      <c r="R65">
        <v>64</v>
      </c>
      <c r="S65" t="s">
        <v>267</v>
      </c>
    </row>
    <row r="66" spans="18:19" x14ac:dyDescent="0.3">
      <c r="R66">
        <v>65</v>
      </c>
      <c r="S66" t="s">
        <v>266</v>
      </c>
    </row>
    <row r="67" spans="18:19" x14ac:dyDescent="0.3">
      <c r="R67">
        <v>66</v>
      </c>
      <c r="S67" t="s">
        <v>269</v>
      </c>
    </row>
    <row r="68" spans="18:19" x14ac:dyDescent="0.3">
      <c r="R68">
        <v>67</v>
      </c>
      <c r="S68" t="s">
        <v>268</v>
      </c>
    </row>
    <row r="69" spans="18:19" x14ac:dyDescent="0.3">
      <c r="R69">
        <v>68</v>
      </c>
      <c r="S69" t="s">
        <v>270</v>
      </c>
    </row>
    <row r="70" spans="18:19" x14ac:dyDescent="0.3">
      <c r="R70">
        <v>69</v>
      </c>
      <c r="S70" t="s">
        <v>273</v>
      </c>
    </row>
    <row r="71" spans="18:19" x14ac:dyDescent="0.3">
      <c r="R71">
        <v>70</v>
      </c>
      <c r="S71" t="s">
        <v>213</v>
      </c>
    </row>
    <row r="72" spans="18:19" x14ac:dyDescent="0.3">
      <c r="R72">
        <v>71</v>
      </c>
      <c r="S72" t="s">
        <v>271</v>
      </c>
    </row>
    <row r="73" spans="18:19" x14ac:dyDescent="0.3">
      <c r="R73">
        <v>72</v>
      </c>
      <c r="S73" t="s">
        <v>272</v>
      </c>
    </row>
    <row r="74" spans="18:19" x14ac:dyDescent="0.3">
      <c r="R74">
        <v>73</v>
      </c>
      <c r="S74" t="s">
        <v>274</v>
      </c>
    </row>
    <row r="75" spans="18:19" x14ac:dyDescent="0.3">
      <c r="R75">
        <v>74</v>
      </c>
      <c r="S75" t="s">
        <v>276</v>
      </c>
    </row>
    <row r="76" spans="18:19" x14ac:dyDescent="0.3">
      <c r="R76">
        <v>75</v>
      </c>
      <c r="S76" t="s">
        <v>275</v>
      </c>
    </row>
    <row r="77" spans="18:19" x14ac:dyDescent="0.3">
      <c r="R77">
        <v>76</v>
      </c>
      <c r="S77" t="s">
        <v>277</v>
      </c>
    </row>
    <row r="78" spans="18:19" x14ac:dyDescent="0.3">
      <c r="R78">
        <v>77</v>
      </c>
      <c r="S78" t="s">
        <v>164</v>
      </c>
    </row>
    <row r="79" spans="18:19" x14ac:dyDescent="0.3">
      <c r="R79">
        <v>78</v>
      </c>
      <c r="S79" t="s">
        <v>278</v>
      </c>
    </row>
    <row r="80" spans="18:19" x14ac:dyDescent="0.3">
      <c r="R80">
        <v>79</v>
      </c>
      <c r="S80" t="s">
        <v>279</v>
      </c>
    </row>
    <row r="81" spans="18:19" x14ac:dyDescent="0.3">
      <c r="R81">
        <v>80</v>
      </c>
      <c r="S81" t="s">
        <v>280</v>
      </c>
    </row>
    <row r="82" spans="18:19" x14ac:dyDescent="0.3">
      <c r="R82">
        <v>81</v>
      </c>
      <c r="S82" t="s">
        <v>281</v>
      </c>
    </row>
    <row r="83" spans="18:19" x14ac:dyDescent="0.3">
      <c r="R83">
        <v>82</v>
      </c>
      <c r="S83" t="s">
        <v>282</v>
      </c>
    </row>
  </sheetData>
  <sortState ref="AE2:AE28">
    <sortCondition ref="AE2"/>
  </sortState>
  <mergeCells count="2">
    <mergeCell ref="R1:S1"/>
    <mergeCell ref="U1: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7.6640625" bestFit="1" customWidth="1"/>
    <col min="2" max="2" width="10.109375" bestFit="1" customWidth="1"/>
    <col min="3" max="3" width="10.5546875" bestFit="1" customWidth="1"/>
    <col min="4" max="4" width="19.88671875" bestFit="1" customWidth="1"/>
    <col min="5" max="5" width="14.44140625" bestFit="1" customWidth="1"/>
    <col min="6" max="6" width="15.109375" bestFit="1" customWidth="1"/>
    <col min="7" max="7" width="5.44140625" bestFit="1" customWidth="1"/>
    <col min="8" max="8" width="11.6640625" bestFit="1" customWidth="1"/>
    <col min="9" max="9" width="7.6640625" bestFit="1" customWidth="1"/>
    <col min="10" max="10" width="11.44140625" bestFit="1" customWidth="1"/>
    <col min="11" max="12" width="12.88671875" bestFit="1" customWidth="1"/>
    <col min="13" max="13" width="22.5546875" bestFit="1" customWidth="1"/>
    <col min="14" max="14" width="17.33203125" bestFit="1" customWidth="1"/>
    <col min="15" max="15" width="14.33203125" bestFit="1" customWidth="1"/>
  </cols>
  <sheetData>
    <row r="1" spans="1:15" x14ac:dyDescent="0.3">
      <c r="A1" t="s">
        <v>494</v>
      </c>
      <c r="B1" t="s">
        <v>135</v>
      </c>
      <c r="C1" t="s">
        <v>136</v>
      </c>
      <c r="D1" t="s">
        <v>137</v>
      </c>
      <c r="E1" t="s">
        <v>138</v>
      </c>
      <c r="F1" t="s">
        <v>125</v>
      </c>
      <c r="G1" t="s">
        <v>126</v>
      </c>
      <c r="H1" t="s">
        <v>139</v>
      </c>
      <c r="I1" t="s">
        <v>127</v>
      </c>
      <c r="J1" t="s">
        <v>128</v>
      </c>
      <c r="K1" t="s">
        <v>131</v>
      </c>
      <c r="L1" t="s">
        <v>129</v>
      </c>
      <c r="M1" t="s">
        <v>130</v>
      </c>
      <c r="N1" t="s">
        <v>132</v>
      </c>
      <c r="O1" t="s">
        <v>133</v>
      </c>
    </row>
    <row r="2" spans="1:15" x14ac:dyDescent="0.3">
      <c r="A2">
        <v>17649</v>
      </c>
      <c r="B2" t="s">
        <v>513</v>
      </c>
      <c r="C2" t="s">
        <v>181</v>
      </c>
      <c r="D2" t="s">
        <v>524</v>
      </c>
      <c r="F2" t="s">
        <v>287</v>
      </c>
      <c r="G2" t="s">
        <v>303</v>
      </c>
      <c r="H2" t="s">
        <v>321</v>
      </c>
      <c r="I2" t="s">
        <v>337</v>
      </c>
      <c r="J2" t="s">
        <v>525</v>
      </c>
      <c r="K2" t="s">
        <v>526</v>
      </c>
      <c r="L2" t="s">
        <v>527</v>
      </c>
      <c r="M2" t="s">
        <v>528</v>
      </c>
      <c r="N2" t="s">
        <v>529</v>
      </c>
      <c r="O2" t="s">
        <v>526</v>
      </c>
    </row>
    <row r="3" spans="1:15" x14ac:dyDescent="0.3">
      <c r="A3">
        <v>93588</v>
      </c>
      <c r="B3" t="s">
        <v>140</v>
      </c>
      <c r="C3" t="s">
        <v>170</v>
      </c>
      <c r="D3" t="s">
        <v>530</v>
      </c>
      <c r="F3" t="s">
        <v>299</v>
      </c>
      <c r="G3" t="s">
        <v>303</v>
      </c>
      <c r="H3" t="s">
        <v>317</v>
      </c>
      <c r="I3" t="s">
        <v>337</v>
      </c>
      <c r="J3" t="s">
        <v>531</v>
      </c>
      <c r="K3" t="s">
        <v>532</v>
      </c>
      <c r="L3" t="s">
        <v>533</v>
      </c>
      <c r="M3" t="s">
        <v>534</v>
      </c>
      <c r="N3" t="s">
        <v>535</v>
      </c>
      <c r="O3" t="s">
        <v>532</v>
      </c>
    </row>
    <row r="4" spans="1:15" x14ac:dyDescent="0.3">
      <c r="A4">
        <v>24068</v>
      </c>
      <c r="B4" t="s">
        <v>497</v>
      </c>
      <c r="C4" t="s">
        <v>171</v>
      </c>
      <c r="D4" t="s">
        <v>536</v>
      </c>
      <c r="F4" t="s">
        <v>300</v>
      </c>
      <c r="G4" t="s">
        <v>303</v>
      </c>
      <c r="H4" t="s">
        <v>328</v>
      </c>
      <c r="I4" t="s">
        <v>337</v>
      </c>
      <c r="J4" t="s">
        <v>537</v>
      </c>
      <c r="K4" t="s">
        <v>538</v>
      </c>
      <c r="L4" t="s">
        <v>539</v>
      </c>
      <c r="M4" t="s">
        <v>540</v>
      </c>
      <c r="N4" t="s">
        <v>541</v>
      </c>
      <c r="O4" t="s">
        <v>538</v>
      </c>
    </row>
    <row r="5" spans="1:15" x14ac:dyDescent="0.3">
      <c r="A5">
        <v>93457</v>
      </c>
      <c r="B5" t="s">
        <v>521</v>
      </c>
      <c r="C5" t="s">
        <v>178</v>
      </c>
      <c r="D5" t="s">
        <v>542</v>
      </c>
      <c r="F5" t="s">
        <v>290</v>
      </c>
      <c r="G5" t="s">
        <v>303</v>
      </c>
      <c r="H5" t="s">
        <v>323</v>
      </c>
      <c r="I5" t="s">
        <v>337</v>
      </c>
      <c r="J5" t="s">
        <v>543</v>
      </c>
      <c r="K5" t="s">
        <v>544</v>
      </c>
      <c r="L5" t="s">
        <v>545</v>
      </c>
      <c r="M5" t="s">
        <v>546</v>
      </c>
      <c r="N5" t="s">
        <v>547</v>
      </c>
      <c r="O5" t="s">
        <v>544</v>
      </c>
    </row>
    <row r="6" spans="1:15" x14ac:dyDescent="0.3">
      <c r="A6">
        <v>45622</v>
      </c>
      <c r="B6" t="s">
        <v>520</v>
      </c>
      <c r="C6" t="s">
        <v>189</v>
      </c>
      <c r="D6" t="s">
        <v>548</v>
      </c>
      <c r="E6" t="s">
        <v>192</v>
      </c>
      <c r="F6" t="s">
        <v>288</v>
      </c>
      <c r="G6" t="s">
        <v>303</v>
      </c>
      <c r="H6" t="s">
        <v>311</v>
      </c>
      <c r="I6" t="s">
        <v>337</v>
      </c>
      <c r="J6" t="s">
        <v>549</v>
      </c>
      <c r="K6" t="s">
        <v>550</v>
      </c>
      <c r="L6" t="s">
        <v>551</v>
      </c>
      <c r="M6" t="s">
        <v>552</v>
      </c>
      <c r="N6" t="s">
        <v>553</v>
      </c>
      <c r="O6" t="s">
        <v>550</v>
      </c>
    </row>
    <row r="7" spans="1:15" x14ac:dyDescent="0.3">
      <c r="A7">
        <v>67209</v>
      </c>
      <c r="B7" t="s">
        <v>498</v>
      </c>
      <c r="C7" t="s">
        <v>166</v>
      </c>
      <c r="D7" t="s">
        <v>554</v>
      </c>
      <c r="F7" t="s">
        <v>307</v>
      </c>
      <c r="G7" t="s">
        <v>304</v>
      </c>
      <c r="H7" t="s">
        <v>333</v>
      </c>
      <c r="I7" t="s">
        <v>337</v>
      </c>
      <c r="J7" t="s">
        <v>555</v>
      </c>
      <c r="K7" t="s">
        <v>556</v>
      </c>
      <c r="L7" t="s">
        <v>557</v>
      </c>
      <c r="M7" t="s">
        <v>558</v>
      </c>
      <c r="N7" t="s">
        <v>559</v>
      </c>
      <c r="O7" t="s">
        <v>556</v>
      </c>
    </row>
    <row r="8" spans="1:15" x14ac:dyDescent="0.3">
      <c r="A8">
        <v>83325</v>
      </c>
      <c r="B8" t="s">
        <v>521</v>
      </c>
      <c r="C8" t="s">
        <v>188</v>
      </c>
      <c r="D8" t="s">
        <v>560</v>
      </c>
      <c r="F8" t="s">
        <v>301</v>
      </c>
      <c r="G8" t="s">
        <v>303</v>
      </c>
      <c r="H8" t="s">
        <v>324</v>
      </c>
      <c r="I8" t="s">
        <v>337</v>
      </c>
      <c r="J8" t="s">
        <v>561</v>
      </c>
      <c r="K8" t="s">
        <v>562</v>
      </c>
      <c r="L8" t="s">
        <v>563</v>
      </c>
      <c r="M8" t="s">
        <v>564</v>
      </c>
      <c r="N8" t="s">
        <v>565</v>
      </c>
      <c r="O8" t="s">
        <v>562</v>
      </c>
    </row>
    <row r="9" spans="1:15" x14ac:dyDescent="0.3">
      <c r="A9">
        <v>25545</v>
      </c>
      <c r="B9" t="s">
        <v>513</v>
      </c>
      <c r="C9" t="s">
        <v>169</v>
      </c>
      <c r="D9" t="s">
        <v>566</v>
      </c>
      <c r="F9" t="s">
        <v>299</v>
      </c>
      <c r="G9" t="s">
        <v>303</v>
      </c>
      <c r="H9" t="s">
        <v>317</v>
      </c>
      <c r="I9" t="s">
        <v>337</v>
      </c>
      <c r="J9" t="s">
        <v>567</v>
      </c>
      <c r="K9" t="s">
        <v>568</v>
      </c>
      <c r="L9" t="s">
        <v>569</v>
      </c>
      <c r="M9" t="s">
        <v>570</v>
      </c>
      <c r="N9" t="s">
        <v>571</v>
      </c>
      <c r="O9" t="s">
        <v>568</v>
      </c>
    </row>
    <row r="10" spans="1:15" x14ac:dyDescent="0.3">
      <c r="A10">
        <v>34677</v>
      </c>
      <c r="B10" t="s">
        <v>506</v>
      </c>
      <c r="C10" t="s">
        <v>179</v>
      </c>
      <c r="D10" t="s">
        <v>397</v>
      </c>
      <c r="F10" t="s">
        <v>284</v>
      </c>
      <c r="G10" t="s">
        <v>303</v>
      </c>
      <c r="H10" t="s">
        <v>319</v>
      </c>
      <c r="I10" t="s">
        <v>337</v>
      </c>
      <c r="J10" t="s">
        <v>572</v>
      </c>
      <c r="K10" t="s">
        <v>573</v>
      </c>
      <c r="L10" t="s">
        <v>574</v>
      </c>
      <c r="M10" t="s">
        <v>575</v>
      </c>
      <c r="N10" t="s">
        <v>576</v>
      </c>
      <c r="O10" t="s">
        <v>573</v>
      </c>
    </row>
    <row r="11" spans="1:15" x14ac:dyDescent="0.3">
      <c r="A11">
        <v>51375</v>
      </c>
      <c r="B11" t="s">
        <v>520</v>
      </c>
      <c r="C11" t="s">
        <v>184</v>
      </c>
      <c r="D11" t="s">
        <v>577</v>
      </c>
      <c r="F11" t="s">
        <v>307</v>
      </c>
      <c r="G11" t="s">
        <v>304</v>
      </c>
      <c r="H11" t="s">
        <v>333</v>
      </c>
      <c r="I11" t="s">
        <v>337</v>
      </c>
      <c r="J11" t="s">
        <v>578</v>
      </c>
      <c r="K11" t="s">
        <v>579</v>
      </c>
      <c r="L11" t="s">
        <v>580</v>
      </c>
      <c r="M11" t="s">
        <v>581</v>
      </c>
      <c r="N11" t="s">
        <v>582</v>
      </c>
      <c r="O11" t="s">
        <v>579</v>
      </c>
    </row>
    <row r="12" spans="1:15" x14ac:dyDescent="0.3">
      <c r="A12">
        <v>31694</v>
      </c>
      <c r="B12" t="s">
        <v>519</v>
      </c>
      <c r="C12" t="s">
        <v>173</v>
      </c>
      <c r="D12" t="s">
        <v>583</v>
      </c>
      <c r="F12" t="s">
        <v>306</v>
      </c>
      <c r="G12" t="s">
        <v>304</v>
      </c>
      <c r="H12" t="s">
        <v>331</v>
      </c>
      <c r="I12" t="s">
        <v>337</v>
      </c>
      <c r="J12" t="s">
        <v>584</v>
      </c>
      <c r="K12" t="s">
        <v>585</v>
      </c>
      <c r="L12" t="s">
        <v>586</v>
      </c>
      <c r="M12" t="s">
        <v>587</v>
      </c>
      <c r="N12" t="s">
        <v>588</v>
      </c>
      <c r="O12" t="s">
        <v>585</v>
      </c>
    </row>
    <row r="13" spans="1:15" x14ac:dyDescent="0.3">
      <c r="A13">
        <v>24486</v>
      </c>
      <c r="B13" t="s">
        <v>498</v>
      </c>
      <c r="C13" t="s">
        <v>191</v>
      </c>
      <c r="D13" t="s">
        <v>589</v>
      </c>
      <c r="E13" t="s">
        <v>193</v>
      </c>
      <c r="F13" t="s">
        <v>297</v>
      </c>
      <c r="G13" t="s">
        <v>303</v>
      </c>
      <c r="H13" t="s">
        <v>312</v>
      </c>
      <c r="I13" t="s">
        <v>337</v>
      </c>
      <c r="J13" t="s">
        <v>590</v>
      </c>
      <c r="K13" t="s">
        <v>591</v>
      </c>
      <c r="L13" t="s">
        <v>592</v>
      </c>
      <c r="M13" t="s">
        <v>593</v>
      </c>
      <c r="N13" t="s">
        <v>594</v>
      </c>
      <c r="O13" t="s">
        <v>591</v>
      </c>
    </row>
    <row r="14" spans="1:15" x14ac:dyDescent="0.3">
      <c r="A14">
        <v>75961</v>
      </c>
      <c r="B14" t="s">
        <v>497</v>
      </c>
      <c r="C14" t="s">
        <v>186</v>
      </c>
      <c r="D14" t="s">
        <v>595</v>
      </c>
      <c r="F14" t="s">
        <v>285</v>
      </c>
      <c r="G14" t="s">
        <v>303</v>
      </c>
      <c r="H14" t="s">
        <v>316</v>
      </c>
      <c r="I14" t="s">
        <v>337</v>
      </c>
      <c r="J14" t="s">
        <v>596</v>
      </c>
      <c r="K14" t="s">
        <v>597</v>
      </c>
      <c r="L14" t="s">
        <v>598</v>
      </c>
      <c r="M14" t="s">
        <v>599</v>
      </c>
      <c r="N14" t="s">
        <v>600</v>
      </c>
      <c r="O14" t="s">
        <v>597</v>
      </c>
    </row>
    <row r="15" spans="1:15" x14ac:dyDescent="0.3">
      <c r="A15">
        <v>81788</v>
      </c>
      <c r="B15" t="s">
        <v>506</v>
      </c>
      <c r="C15" t="s">
        <v>188</v>
      </c>
      <c r="D15" t="s">
        <v>601</v>
      </c>
      <c r="F15" t="s">
        <v>292</v>
      </c>
      <c r="G15" t="s">
        <v>303</v>
      </c>
      <c r="H15" t="s">
        <v>313</v>
      </c>
      <c r="I15" t="s">
        <v>337</v>
      </c>
      <c r="J15" t="s">
        <v>602</v>
      </c>
      <c r="K15" t="s">
        <v>603</v>
      </c>
      <c r="L15" t="s">
        <v>604</v>
      </c>
      <c r="M15" t="s">
        <v>605</v>
      </c>
      <c r="N15" t="s">
        <v>606</v>
      </c>
      <c r="O15" t="s">
        <v>603</v>
      </c>
    </row>
    <row r="16" spans="1:15" x14ac:dyDescent="0.3">
      <c r="A16">
        <v>38333</v>
      </c>
      <c r="B16" t="s">
        <v>505</v>
      </c>
      <c r="C16" t="s">
        <v>172</v>
      </c>
      <c r="D16" t="s">
        <v>607</v>
      </c>
      <c r="F16" t="s">
        <v>289</v>
      </c>
      <c r="G16" t="s">
        <v>303</v>
      </c>
      <c r="H16" t="s">
        <v>320</v>
      </c>
      <c r="I16" t="s">
        <v>337</v>
      </c>
      <c r="J16" t="s">
        <v>608</v>
      </c>
      <c r="K16" t="s">
        <v>609</v>
      </c>
      <c r="L16" t="s">
        <v>610</v>
      </c>
      <c r="M16" t="s">
        <v>611</v>
      </c>
      <c r="N16" t="s">
        <v>612</v>
      </c>
      <c r="O16" t="s">
        <v>609</v>
      </c>
    </row>
    <row r="17" spans="1:15" x14ac:dyDescent="0.3">
      <c r="A17">
        <v>52800</v>
      </c>
      <c r="B17" t="s">
        <v>140</v>
      </c>
      <c r="C17" t="s">
        <v>179</v>
      </c>
      <c r="D17" t="s">
        <v>613</v>
      </c>
      <c r="F17" t="s">
        <v>285</v>
      </c>
      <c r="G17" t="s">
        <v>303</v>
      </c>
      <c r="H17" t="s">
        <v>316</v>
      </c>
      <c r="I17" t="s">
        <v>337</v>
      </c>
      <c r="J17" t="s">
        <v>614</v>
      </c>
      <c r="K17" t="s">
        <v>615</v>
      </c>
      <c r="L17" t="s">
        <v>616</v>
      </c>
      <c r="M17" t="s">
        <v>617</v>
      </c>
      <c r="N17" t="s">
        <v>618</v>
      </c>
      <c r="O17" t="s">
        <v>615</v>
      </c>
    </row>
    <row r="18" spans="1:15" x14ac:dyDescent="0.3">
      <c r="A18">
        <v>69028</v>
      </c>
      <c r="B18" t="s">
        <v>519</v>
      </c>
      <c r="C18" t="s">
        <v>177</v>
      </c>
      <c r="D18" t="s">
        <v>619</v>
      </c>
      <c r="F18" t="s">
        <v>300</v>
      </c>
      <c r="G18" t="s">
        <v>303</v>
      </c>
      <c r="H18" t="s">
        <v>328</v>
      </c>
      <c r="I18" t="s">
        <v>337</v>
      </c>
      <c r="J18" t="s">
        <v>620</v>
      </c>
      <c r="K18" t="s">
        <v>621</v>
      </c>
      <c r="L18" t="s">
        <v>622</v>
      </c>
      <c r="M18" t="s">
        <v>623</v>
      </c>
      <c r="N18" t="s">
        <v>624</v>
      </c>
      <c r="O18" t="s">
        <v>621</v>
      </c>
    </row>
    <row r="19" spans="1:15" x14ac:dyDescent="0.3">
      <c r="A19">
        <v>83785</v>
      </c>
      <c r="B19" t="s">
        <v>506</v>
      </c>
      <c r="C19" t="s">
        <v>187</v>
      </c>
      <c r="D19" t="s">
        <v>625</v>
      </c>
      <c r="E19" t="s">
        <v>194</v>
      </c>
      <c r="F19" t="s">
        <v>300</v>
      </c>
      <c r="G19" t="s">
        <v>303</v>
      </c>
      <c r="H19" t="s">
        <v>328</v>
      </c>
      <c r="I19" t="s">
        <v>337</v>
      </c>
      <c r="J19" t="s">
        <v>626</v>
      </c>
      <c r="K19" t="s">
        <v>627</v>
      </c>
      <c r="L19" t="s">
        <v>628</v>
      </c>
      <c r="M19" t="s">
        <v>629</v>
      </c>
      <c r="N19" t="s">
        <v>630</v>
      </c>
      <c r="O19" t="s">
        <v>627</v>
      </c>
    </row>
    <row r="20" spans="1:15" x14ac:dyDescent="0.3">
      <c r="A20">
        <v>44231</v>
      </c>
      <c r="B20" t="s">
        <v>513</v>
      </c>
      <c r="C20" t="s">
        <v>176</v>
      </c>
      <c r="D20" t="s">
        <v>631</v>
      </c>
      <c r="F20" t="s">
        <v>297</v>
      </c>
      <c r="G20" t="s">
        <v>303</v>
      </c>
      <c r="H20" t="s">
        <v>312</v>
      </c>
      <c r="I20" t="s">
        <v>337</v>
      </c>
      <c r="J20" t="s">
        <v>632</v>
      </c>
      <c r="K20" t="s">
        <v>633</v>
      </c>
      <c r="L20" t="s">
        <v>634</v>
      </c>
      <c r="M20" t="s">
        <v>635</v>
      </c>
      <c r="N20" t="s">
        <v>636</v>
      </c>
      <c r="O20" t="s">
        <v>633</v>
      </c>
    </row>
    <row r="21" spans="1:15" x14ac:dyDescent="0.3">
      <c r="A21">
        <v>77903</v>
      </c>
      <c r="B21" t="s">
        <v>509</v>
      </c>
      <c r="C21" t="s">
        <v>186</v>
      </c>
      <c r="D21" t="s">
        <v>637</v>
      </c>
      <c r="F21" t="s">
        <v>290</v>
      </c>
      <c r="G21" t="s">
        <v>303</v>
      </c>
      <c r="H21" t="s">
        <v>323</v>
      </c>
      <c r="I21" t="s">
        <v>337</v>
      </c>
      <c r="J21" t="s">
        <v>638</v>
      </c>
      <c r="K21" t="s">
        <v>639</v>
      </c>
      <c r="L21" t="s">
        <v>640</v>
      </c>
      <c r="M21" t="s">
        <v>641</v>
      </c>
      <c r="N21" t="s">
        <v>642</v>
      </c>
      <c r="O21" t="s">
        <v>639</v>
      </c>
    </row>
    <row r="22" spans="1:15" x14ac:dyDescent="0.3">
      <c r="A22">
        <v>98615</v>
      </c>
      <c r="B22" t="s">
        <v>517</v>
      </c>
      <c r="C22" t="s">
        <v>184</v>
      </c>
      <c r="D22" t="s">
        <v>643</v>
      </c>
      <c r="F22" t="s">
        <v>305</v>
      </c>
      <c r="G22" t="s">
        <v>304</v>
      </c>
      <c r="H22" t="s">
        <v>330</v>
      </c>
      <c r="I22" t="s">
        <v>337</v>
      </c>
      <c r="J22" t="s">
        <v>644</v>
      </c>
      <c r="K22" t="s">
        <v>645</v>
      </c>
      <c r="L22" t="s">
        <v>646</v>
      </c>
      <c r="M22" t="s">
        <v>647</v>
      </c>
      <c r="N22" t="s">
        <v>648</v>
      </c>
      <c r="O22" t="s">
        <v>645</v>
      </c>
    </row>
    <row r="23" spans="1:15" x14ac:dyDescent="0.3">
      <c r="A23">
        <v>85651</v>
      </c>
      <c r="B23" t="s">
        <v>511</v>
      </c>
      <c r="C23" t="s">
        <v>191</v>
      </c>
      <c r="D23" t="s">
        <v>649</v>
      </c>
      <c r="F23" t="s">
        <v>298</v>
      </c>
      <c r="G23" t="s">
        <v>303</v>
      </c>
      <c r="H23" t="s">
        <v>314</v>
      </c>
      <c r="I23" t="s">
        <v>337</v>
      </c>
      <c r="J23" t="s">
        <v>650</v>
      </c>
      <c r="K23" t="s">
        <v>651</v>
      </c>
      <c r="L23" t="s">
        <v>652</v>
      </c>
      <c r="M23" t="s">
        <v>653</v>
      </c>
      <c r="N23" t="s">
        <v>654</v>
      </c>
      <c r="O23" t="s">
        <v>651</v>
      </c>
    </row>
    <row r="24" spans="1:15" x14ac:dyDescent="0.3">
      <c r="A24">
        <v>36847</v>
      </c>
      <c r="B24" t="s">
        <v>140</v>
      </c>
      <c r="C24" t="s">
        <v>166</v>
      </c>
      <c r="D24" t="s">
        <v>655</v>
      </c>
      <c r="E24" t="s">
        <v>195</v>
      </c>
      <c r="F24" t="s">
        <v>300</v>
      </c>
      <c r="G24" t="s">
        <v>303</v>
      </c>
      <c r="H24" t="s">
        <v>328</v>
      </c>
      <c r="I24" t="s">
        <v>337</v>
      </c>
      <c r="J24" t="s">
        <v>656</v>
      </c>
      <c r="K24" t="s">
        <v>657</v>
      </c>
      <c r="L24" t="s">
        <v>658</v>
      </c>
      <c r="M24" t="s">
        <v>659</v>
      </c>
      <c r="N24" t="s">
        <v>660</v>
      </c>
      <c r="O24" t="s">
        <v>657</v>
      </c>
    </row>
    <row r="25" spans="1:15" x14ac:dyDescent="0.3">
      <c r="A25">
        <v>37233</v>
      </c>
      <c r="B25" t="s">
        <v>510</v>
      </c>
      <c r="C25" t="s">
        <v>175</v>
      </c>
      <c r="D25" t="s">
        <v>661</v>
      </c>
      <c r="F25" t="s">
        <v>295</v>
      </c>
      <c r="G25" t="s">
        <v>303</v>
      </c>
      <c r="H25" t="s">
        <v>315</v>
      </c>
      <c r="I25" t="s">
        <v>337</v>
      </c>
      <c r="J25" t="s">
        <v>662</v>
      </c>
      <c r="K25" t="s">
        <v>663</v>
      </c>
      <c r="L25" t="s">
        <v>664</v>
      </c>
      <c r="M25" t="s">
        <v>665</v>
      </c>
      <c r="N25" t="s">
        <v>666</v>
      </c>
      <c r="O25" t="s">
        <v>663</v>
      </c>
    </row>
    <row r="26" spans="1:15" x14ac:dyDescent="0.3">
      <c r="A26">
        <v>60512</v>
      </c>
      <c r="B26" t="s">
        <v>507</v>
      </c>
      <c r="C26" t="s">
        <v>179</v>
      </c>
      <c r="D26" t="s">
        <v>667</v>
      </c>
      <c r="F26" t="s">
        <v>288</v>
      </c>
      <c r="G26" t="s">
        <v>303</v>
      </c>
      <c r="H26" t="s">
        <v>311</v>
      </c>
      <c r="I26" t="s">
        <v>337</v>
      </c>
      <c r="J26" t="s">
        <v>668</v>
      </c>
      <c r="K26" t="s">
        <v>669</v>
      </c>
      <c r="L26" t="s">
        <v>670</v>
      </c>
      <c r="M26" t="s">
        <v>671</v>
      </c>
      <c r="N26" t="s">
        <v>672</v>
      </c>
      <c r="O26" t="s">
        <v>669</v>
      </c>
    </row>
    <row r="27" spans="1:15" x14ac:dyDescent="0.3">
      <c r="A27">
        <v>16284</v>
      </c>
      <c r="B27" t="s">
        <v>518</v>
      </c>
      <c r="C27" t="s">
        <v>178</v>
      </c>
      <c r="D27" t="s">
        <v>673</v>
      </c>
      <c r="F27" t="s">
        <v>308</v>
      </c>
      <c r="G27" t="s">
        <v>304</v>
      </c>
      <c r="H27" t="s">
        <v>334</v>
      </c>
      <c r="I27" t="s">
        <v>337</v>
      </c>
      <c r="J27" t="s">
        <v>674</v>
      </c>
      <c r="K27" t="s">
        <v>675</v>
      </c>
      <c r="L27" t="s">
        <v>676</v>
      </c>
      <c r="M27" t="s">
        <v>677</v>
      </c>
      <c r="N27" t="s">
        <v>678</v>
      </c>
      <c r="O27" t="s">
        <v>675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5.88671875" customWidth="1"/>
    <col min="2" max="2" width="34.33203125" customWidth="1"/>
  </cols>
  <sheetData>
    <row r="1" spans="1:2" x14ac:dyDescent="0.3">
      <c r="A1" t="s">
        <v>680</v>
      </c>
      <c r="B1" t="s">
        <v>681</v>
      </c>
    </row>
    <row r="2" spans="1:2" x14ac:dyDescent="0.3">
      <c r="A2" t="s">
        <v>733</v>
      </c>
      <c r="B2" t="s">
        <v>721</v>
      </c>
    </row>
    <row r="3" spans="1:2" x14ac:dyDescent="0.3">
      <c r="A3" t="s">
        <v>734</v>
      </c>
      <c r="B3" t="s">
        <v>690</v>
      </c>
    </row>
    <row r="4" spans="1:2" x14ac:dyDescent="0.3">
      <c r="A4" t="s">
        <v>735</v>
      </c>
      <c r="B4" t="s">
        <v>694</v>
      </c>
    </row>
    <row r="5" spans="1:2" x14ac:dyDescent="0.3">
      <c r="A5" t="s">
        <v>736</v>
      </c>
      <c r="B5" t="s">
        <v>698</v>
      </c>
    </row>
    <row r="6" spans="1:2" x14ac:dyDescent="0.3">
      <c r="A6" t="s">
        <v>737</v>
      </c>
      <c r="B6" t="s">
        <v>712</v>
      </c>
    </row>
    <row r="7" spans="1:2" x14ac:dyDescent="0.3">
      <c r="A7" t="s">
        <v>738</v>
      </c>
      <c r="B7" t="s">
        <v>722</v>
      </c>
    </row>
    <row r="8" spans="1:2" x14ac:dyDescent="0.3">
      <c r="A8" t="s">
        <v>739</v>
      </c>
      <c r="B8" t="s">
        <v>714</v>
      </c>
    </row>
    <row r="9" spans="1:2" x14ac:dyDescent="0.3">
      <c r="A9" t="s">
        <v>740</v>
      </c>
      <c r="B9" t="s">
        <v>688</v>
      </c>
    </row>
    <row r="10" spans="1:2" x14ac:dyDescent="0.3">
      <c r="A10" t="s">
        <v>741</v>
      </c>
      <c r="B10" t="s">
        <v>725</v>
      </c>
    </row>
    <row r="11" spans="1:2" x14ac:dyDescent="0.3">
      <c r="A11" t="s">
        <v>742</v>
      </c>
      <c r="B11" t="s">
        <v>705</v>
      </c>
    </row>
    <row r="12" spans="1:2" x14ac:dyDescent="0.3">
      <c r="A12" t="s">
        <v>743</v>
      </c>
      <c r="B12" t="s">
        <v>704</v>
      </c>
    </row>
    <row r="13" spans="1:2" x14ac:dyDescent="0.3">
      <c r="A13" t="s">
        <v>744</v>
      </c>
      <c r="B13" t="s">
        <v>724</v>
      </c>
    </row>
    <row r="14" spans="1:2" x14ac:dyDescent="0.3">
      <c r="A14" t="s">
        <v>745</v>
      </c>
      <c r="B14" t="s">
        <v>702</v>
      </c>
    </row>
    <row r="15" spans="1:2" x14ac:dyDescent="0.3">
      <c r="A15" t="s">
        <v>746</v>
      </c>
      <c r="B15" t="s">
        <v>723</v>
      </c>
    </row>
    <row r="16" spans="1:2" x14ac:dyDescent="0.3">
      <c r="A16" t="s">
        <v>747</v>
      </c>
      <c r="B16" t="s">
        <v>718</v>
      </c>
    </row>
    <row r="17" spans="1:2" x14ac:dyDescent="0.3">
      <c r="A17" t="s">
        <v>748</v>
      </c>
      <c r="B17" t="s">
        <v>689</v>
      </c>
    </row>
    <row r="18" spans="1:2" x14ac:dyDescent="0.3">
      <c r="A18" t="s">
        <v>749</v>
      </c>
      <c r="B18" t="s">
        <v>685</v>
      </c>
    </row>
    <row r="19" spans="1:2" x14ac:dyDescent="0.3">
      <c r="A19" t="s">
        <v>750</v>
      </c>
      <c r="B19" t="s">
        <v>717</v>
      </c>
    </row>
    <row r="20" spans="1:2" x14ac:dyDescent="0.3">
      <c r="A20" t="s">
        <v>751</v>
      </c>
      <c r="B20" t="s">
        <v>703</v>
      </c>
    </row>
    <row r="21" spans="1:2" x14ac:dyDescent="0.3">
      <c r="A21" t="s">
        <v>752</v>
      </c>
      <c r="B21" t="s">
        <v>697</v>
      </c>
    </row>
    <row r="22" spans="1:2" x14ac:dyDescent="0.3">
      <c r="A22" t="s">
        <v>753</v>
      </c>
      <c r="B22" t="s">
        <v>726</v>
      </c>
    </row>
    <row r="23" spans="1:2" x14ac:dyDescent="0.3">
      <c r="A23" t="s">
        <v>754</v>
      </c>
      <c r="B23" t="s">
        <v>707</v>
      </c>
    </row>
    <row r="24" spans="1:2" x14ac:dyDescent="0.3">
      <c r="A24" t="s">
        <v>755</v>
      </c>
      <c r="B24" t="s">
        <v>727</v>
      </c>
    </row>
    <row r="25" spans="1:2" x14ac:dyDescent="0.3">
      <c r="A25" t="s">
        <v>756</v>
      </c>
      <c r="B25" t="s">
        <v>728</v>
      </c>
    </row>
    <row r="26" spans="1:2" x14ac:dyDescent="0.3">
      <c r="A26" t="s">
        <v>757</v>
      </c>
      <c r="B26" t="s">
        <v>711</v>
      </c>
    </row>
    <row r="27" spans="1:2" x14ac:dyDescent="0.3">
      <c r="A27" t="s">
        <v>758</v>
      </c>
      <c r="B27" t="s">
        <v>700</v>
      </c>
    </row>
    <row r="28" spans="1:2" x14ac:dyDescent="0.3">
      <c r="A28" t="s">
        <v>759</v>
      </c>
      <c r="B28" t="s">
        <v>684</v>
      </c>
    </row>
    <row r="29" spans="1:2" x14ac:dyDescent="0.3">
      <c r="A29" t="s">
        <v>760</v>
      </c>
      <c r="B29" t="s">
        <v>709</v>
      </c>
    </row>
    <row r="30" spans="1:2" x14ac:dyDescent="0.3">
      <c r="A30" t="s">
        <v>761</v>
      </c>
      <c r="B30" t="s">
        <v>682</v>
      </c>
    </row>
    <row r="31" spans="1:2" x14ac:dyDescent="0.3">
      <c r="A31" t="s">
        <v>762</v>
      </c>
      <c r="B31" t="s">
        <v>687</v>
      </c>
    </row>
    <row r="32" spans="1:2" x14ac:dyDescent="0.3">
      <c r="A32" t="s">
        <v>763</v>
      </c>
      <c r="B32" t="s">
        <v>713</v>
      </c>
    </row>
    <row r="33" spans="1:2" x14ac:dyDescent="0.3">
      <c r="A33" t="s">
        <v>764</v>
      </c>
      <c r="B33" t="s">
        <v>701</v>
      </c>
    </row>
    <row r="34" spans="1:2" x14ac:dyDescent="0.3">
      <c r="A34" t="s">
        <v>765</v>
      </c>
      <c r="B34" t="s">
        <v>720</v>
      </c>
    </row>
    <row r="35" spans="1:2" x14ac:dyDescent="0.3">
      <c r="A35" t="s">
        <v>766</v>
      </c>
      <c r="B35" t="s">
        <v>706</v>
      </c>
    </row>
    <row r="36" spans="1:2" x14ac:dyDescent="0.3">
      <c r="A36" t="s">
        <v>767</v>
      </c>
      <c r="B36" t="s">
        <v>683</v>
      </c>
    </row>
    <row r="37" spans="1:2" x14ac:dyDescent="0.3">
      <c r="A37" t="s">
        <v>761</v>
      </c>
      <c r="B37" t="s">
        <v>686</v>
      </c>
    </row>
    <row r="38" spans="1:2" x14ac:dyDescent="0.3">
      <c r="A38" t="s">
        <v>768</v>
      </c>
      <c r="B38" t="s">
        <v>691</v>
      </c>
    </row>
    <row r="39" spans="1:2" x14ac:dyDescent="0.3">
      <c r="A39" t="s">
        <v>769</v>
      </c>
      <c r="B39" t="s">
        <v>708</v>
      </c>
    </row>
    <row r="40" spans="1:2" x14ac:dyDescent="0.3">
      <c r="A40" t="s">
        <v>770</v>
      </c>
      <c r="B40" t="s">
        <v>729</v>
      </c>
    </row>
    <row r="41" spans="1:2" x14ac:dyDescent="0.3">
      <c r="A41" t="s">
        <v>771</v>
      </c>
      <c r="B41" t="s">
        <v>730</v>
      </c>
    </row>
    <row r="42" spans="1:2" x14ac:dyDescent="0.3">
      <c r="A42" t="s">
        <v>772</v>
      </c>
      <c r="B42" t="s">
        <v>731</v>
      </c>
    </row>
    <row r="43" spans="1:2" x14ac:dyDescent="0.3">
      <c r="A43" t="s">
        <v>773</v>
      </c>
      <c r="B43" t="s">
        <v>699</v>
      </c>
    </row>
    <row r="44" spans="1:2" x14ac:dyDescent="0.3">
      <c r="A44" t="s">
        <v>774</v>
      </c>
      <c r="B44" t="s">
        <v>719</v>
      </c>
    </row>
    <row r="45" spans="1:2" x14ac:dyDescent="0.3">
      <c r="A45" t="s">
        <v>775</v>
      </c>
      <c r="B45" t="s">
        <v>692</v>
      </c>
    </row>
    <row r="46" spans="1:2" x14ac:dyDescent="0.3">
      <c r="A46" t="s">
        <v>776</v>
      </c>
      <c r="B46" t="s">
        <v>696</v>
      </c>
    </row>
    <row r="47" spans="1:2" x14ac:dyDescent="0.3">
      <c r="A47" t="s">
        <v>777</v>
      </c>
      <c r="B47" t="s">
        <v>710</v>
      </c>
    </row>
    <row r="48" spans="1:2" x14ac:dyDescent="0.3">
      <c r="A48" t="s">
        <v>778</v>
      </c>
      <c r="B48" t="s">
        <v>695</v>
      </c>
    </row>
    <row r="49" spans="1:2" x14ac:dyDescent="0.3">
      <c r="A49" t="s">
        <v>779</v>
      </c>
      <c r="B49" t="s">
        <v>715</v>
      </c>
    </row>
    <row r="50" spans="1:2" x14ac:dyDescent="0.3">
      <c r="A50" t="s">
        <v>780</v>
      </c>
      <c r="B50" t="s">
        <v>716</v>
      </c>
    </row>
    <row r="51" spans="1:2" x14ac:dyDescent="0.3">
      <c r="A51" t="s">
        <v>781</v>
      </c>
      <c r="B51" t="s">
        <v>693</v>
      </c>
    </row>
    <row r="53" spans="1:2" x14ac:dyDescent="0.3">
      <c r="A53" t="str">
        <f t="shared" ref="A53" ca="1" si="0">LEFT(B53,1)&amp;RANDBETWEEN(111,999)</f>
        <v>f265</v>
      </c>
      <c r="B53" t="s">
        <v>732</v>
      </c>
    </row>
  </sheetData>
  <sortState ref="B2:B51">
    <sortCondition ref="B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CATA</vt:lpstr>
      <vt:lpstr>FIELDS &amp; TABLES</vt:lpstr>
      <vt:lpstr>DIAGRAMS</vt:lpstr>
      <vt:lpstr>CROWS-FOOT DIAGRAMS</vt:lpstr>
      <vt:lpstr>PATIENT (formulas)</vt:lpstr>
      <vt:lpstr>PATIENT</vt:lpstr>
      <vt:lpstr>STAFF (formulas)</vt:lpstr>
      <vt:lpstr>STAFF</vt:lpstr>
      <vt:lpstr>EQUIPMENT</vt:lpstr>
      <vt:lpstr>LOCATION</vt:lpstr>
      <vt:lpstr>MEDICINES</vt:lpstr>
      <vt:lpstr>DISEASES</vt:lpstr>
      <vt:lpstr>SUPPLIERS</vt:lpstr>
    </vt:vector>
  </TitlesOfParts>
  <Manager>David Blythe, JD</Manager>
  <Company>Norwich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Brainstorming for requirements acquisition</dc:title>
  <dc:subject>Hospital database assignment -- CS240AB</dc:subject>
  <dc:creator>M. E. Kabay</dc:creator>
  <dc:description/>
  <cp:lastModifiedBy>Michel E. Kabay</cp:lastModifiedBy>
  <dcterms:created xsi:type="dcterms:W3CDTF">2016-02-24T14:01:03Z</dcterms:created>
  <dcterms:modified xsi:type="dcterms:W3CDTF">2018-03-19T14:44:36Z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ef29826c-6240-49f5-8643-fb7771fe3727</vt:lpwstr>
  </property>
</Properties>
</file>